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rtur Campos\Documents\MURIBECA\ADMINISTRAÇÃO\AVALIA_TCE\OBRAS\"/>
    </mc:Choice>
  </mc:AlternateContent>
  <bookViews>
    <workbookView xWindow="0" yWindow="0" windowWidth="20490" windowHeight="7155"/>
  </bookViews>
  <sheets>
    <sheet name="6 CASAS" sheetId="15" r:id="rId1"/>
  </sheets>
  <definedNames>
    <definedName name="_xlnm.Print_Area" localSheetId="0">'6 CASAS'!$A$1:$H$137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5" l="1"/>
  <c r="E136" i="15"/>
  <c r="E132" i="15"/>
  <c r="E130" i="15"/>
  <c r="E129" i="15"/>
  <c r="E127" i="15"/>
  <c r="E126" i="15"/>
  <c r="E125" i="15"/>
  <c r="E124" i="15"/>
  <c r="E123" i="15"/>
  <c r="E122" i="15"/>
  <c r="E121" i="15"/>
  <c r="E120" i="15"/>
  <c r="E118" i="15"/>
  <c r="E117" i="15"/>
  <c r="E116" i="15"/>
  <c r="E115" i="15"/>
  <c r="E113" i="15"/>
  <c r="E112" i="15"/>
  <c r="E110" i="15"/>
  <c r="E109" i="15"/>
  <c r="E108" i="15"/>
  <c r="E106" i="15"/>
  <c r="E105" i="15"/>
  <c r="E103" i="15"/>
  <c r="E101" i="15"/>
  <c r="E100" i="15"/>
  <c r="E99" i="15"/>
  <c r="E98" i="15"/>
  <c r="E96" i="15"/>
  <c r="E95" i="15"/>
  <c r="E94" i="15"/>
  <c r="E91" i="15"/>
  <c r="E90" i="15"/>
  <c r="E88" i="15"/>
  <c r="E87" i="15"/>
  <c r="E86" i="15"/>
  <c r="E85" i="15"/>
  <c r="E84" i="15"/>
  <c r="E83" i="15"/>
  <c r="E82" i="15"/>
  <c r="E81" i="15"/>
  <c r="E80" i="15"/>
  <c r="E79" i="15"/>
  <c r="E78" i="15"/>
  <c r="E77" i="15"/>
  <c r="E76" i="15"/>
  <c r="E74" i="15"/>
  <c r="E73" i="15"/>
  <c r="E71" i="15"/>
  <c r="E68" i="15"/>
  <c r="E67" i="15"/>
  <c r="E65" i="15"/>
  <c r="E63" i="15"/>
  <c r="E62" i="15"/>
  <c r="E60" i="15"/>
  <c r="E59" i="15"/>
  <c r="E58" i="15"/>
  <c r="E57" i="15"/>
  <c r="E56" i="15"/>
  <c r="E55" i="15"/>
  <c r="E54" i="15"/>
  <c r="E51" i="15"/>
  <c r="E50" i="15"/>
  <c r="E48" i="15"/>
  <c r="E47" i="15"/>
  <c r="E45" i="15"/>
  <c r="E44" i="15"/>
  <c r="E42" i="15"/>
  <c r="E41" i="15"/>
  <c r="E39" i="15"/>
  <c r="E38" i="15"/>
  <c r="E37" i="15"/>
  <c r="E35" i="15"/>
  <c r="E34" i="15"/>
  <c r="E33" i="15"/>
  <c r="E32" i="15"/>
  <c r="E30" i="15"/>
  <c r="E29" i="15"/>
  <c r="E28" i="15"/>
  <c r="E26" i="15"/>
  <c r="E23" i="15"/>
  <c r="E22" i="15"/>
  <c r="E21" i="15"/>
  <c r="E20" i="15"/>
  <c r="E18" i="15"/>
  <c r="E16" i="15"/>
  <c r="E14" i="15"/>
  <c r="E13" i="15"/>
  <c r="E12" i="15"/>
  <c r="E9" i="15"/>
  <c r="H6" i="15" l="1"/>
  <c r="H137" i="15" s="1"/>
  <c r="G9" i="15"/>
  <c r="G12" i="15"/>
  <c r="G13" i="15"/>
  <c r="G14" i="15"/>
  <c r="G16" i="15"/>
  <c r="G17" i="15"/>
  <c r="G18" i="15"/>
  <c r="G19" i="15"/>
  <c r="G20" i="15"/>
  <c r="G21" i="15"/>
  <c r="G22" i="15"/>
  <c r="G23" i="15"/>
  <c r="G24" i="15"/>
  <c r="G25" i="15"/>
  <c r="G26" i="15"/>
  <c r="G27" i="15"/>
  <c r="G28" i="15"/>
  <c r="G29" i="15"/>
  <c r="G30" i="15"/>
  <c r="G31" i="15"/>
  <c r="G32" i="15"/>
  <c r="G33" i="15"/>
  <c r="G34" i="15"/>
  <c r="G35" i="15"/>
  <c r="G36" i="15"/>
  <c r="G37" i="15"/>
  <c r="G38" i="15"/>
  <c r="G39" i="15"/>
  <c r="G40" i="15"/>
  <c r="G41" i="15"/>
  <c r="G42" i="15"/>
  <c r="G43" i="15"/>
  <c r="G44" i="15"/>
  <c r="G45" i="15"/>
  <c r="G46" i="15"/>
  <c r="G47" i="15"/>
  <c r="G48" i="15"/>
  <c r="G49" i="15"/>
  <c r="G50" i="15"/>
  <c r="G51" i="15"/>
  <c r="G52" i="15"/>
  <c r="G53" i="15"/>
  <c r="G54" i="15"/>
  <c r="G55" i="15"/>
  <c r="G56" i="15"/>
  <c r="G57" i="15"/>
  <c r="G58" i="15"/>
  <c r="G59" i="15"/>
  <c r="G60" i="15"/>
  <c r="G61" i="15"/>
  <c r="G62" i="15"/>
  <c r="G63" i="15"/>
  <c r="G64" i="15"/>
  <c r="G65" i="15"/>
  <c r="G66" i="15"/>
  <c r="G67" i="15"/>
  <c r="G68" i="15"/>
  <c r="G69" i="15"/>
  <c r="G70" i="15"/>
  <c r="G71" i="15"/>
  <c r="G72" i="15"/>
  <c r="G73" i="15"/>
  <c r="G74" i="15"/>
  <c r="G75" i="15"/>
  <c r="G76" i="15"/>
  <c r="G77" i="15"/>
  <c r="G78" i="15"/>
  <c r="G79" i="15"/>
  <c r="G80" i="15"/>
  <c r="G81" i="15"/>
  <c r="G82" i="15"/>
  <c r="G83" i="15"/>
  <c r="G84" i="15"/>
  <c r="G85" i="15"/>
  <c r="G86" i="15"/>
  <c r="G87" i="15"/>
  <c r="G88" i="15"/>
  <c r="G90" i="15"/>
  <c r="G91" i="15"/>
  <c r="G94" i="15"/>
  <c r="G95" i="15"/>
  <c r="G96" i="15"/>
  <c r="G98" i="15"/>
  <c r="G99" i="15"/>
  <c r="G100" i="15"/>
  <c r="G101" i="15"/>
  <c r="G103" i="15"/>
  <c r="G105" i="15"/>
  <c r="G106" i="15"/>
  <c r="G108" i="15"/>
  <c r="G109" i="15"/>
  <c r="G110" i="15"/>
  <c r="G112" i="15"/>
  <c r="G113" i="15"/>
  <c r="G115" i="15"/>
  <c r="G116" i="15"/>
  <c r="G117" i="15"/>
  <c r="G118" i="15"/>
  <c r="G120" i="15"/>
  <c r="G121" i="15"/>
  <c r="G122" i="15"/>
  <c r="G123" i="15"/>
  <c r="G124" i="15"/>
  <c r="G125" i="15"/>
  <c r="G126" i="15"/>
  <c r="G127" i="15"/>
  <c r="G129" i="15"/>
  <c r="G130" i="15"/>
  <c r="G132" i="15"/>
  <c r="G134" i="15"/>
  <c r="G136" i="15"/>
  <c r="H9" i="15"/>
  <c r="H12" i="15"/>
  <c r="H13" i="15"/>
  <c r="H14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35" i="15"/>
  <c r="H36" i="15"/>
  <c r="H37" i="15"/>
  <c r="H38" i="15"/>
  <c r="H39" i="15"/>
  <c r="H40" i="15"/>
  <c r="H41" i="15"/>
  <c r="H42" i="15"/>
  <c r="H43" i="15"/>
  <c r="H44" i="15"/>
  <c r="H45" i="15"/>
  <c r="H46" i="15"/>
  <c r="H47" i="15"/>
  <c r="H48" i="15"/>
  <c r="H49" i="15"/>
  <c r="H50" i="15"/>
  <c r="H51" i="15"/>
  <c r="H52" i="15"/>
  <c r="H53" i="15"/>
  <c r="H54" i="15"/>
  <c r="H55" i="15"/>
  <c r="H56" i="15"/>
  <c r="H57" i="15"/>
  <c r="H58" i="15"/>
  <c r="H59" i="15"/>
  <c r="H60" i="15"/>
  <c r="H61" i="15"/>
  <c r="H62" i="15"/>
  <c r="H63" i="15"/>
  <c r="H64" i="15"/>
  <c r="H65" i="15"/>
  <c r="H66" i="15"/>
  <c r="H67" i="15"/>
  <c r="H68" i="15"/>
  <c r="H69" i="15"/>
  <c r="H70" i="15"/>
  <c r="H71" i="15"/>
  <c r="H72" i="15"/>
  <c r="H73" i="15"/>
  <c r="H74" i="15"/>
  <c r="H75" i="15"/>
  <c r="H76" i="15"/>
  <c r="H77" i="15"/>
  <c r="H78" i="15"/>
  <c r="H79" i="15"/>
  <c r="H80" i="15"/>
  <c r="H81" i="15"/>
  <c r="H82" i="15"/>
  <c r="H83" i="15"/>
  <c r="H84" i="15"/>
  <c r="H85" i="15"/>
  <c r="H86" i="15"/>
  <c r="H87" i="15"/>
  <c r="H88" i="15"/>
  <c r="H90" i="15"/>
  <c r="H91" i="15"/>
  <c r="H94" i="15"/>
  <c r="H95" i="15"/>
  <c r="H96" i="15"/>
  <c r="H98" i="15"/>
  <c r="H99" i="15"/>
  <c r="H100" i="15"/>
  <c r="H101" i="15"/>
  <c r="H103" i="15"/>
  <c r="H105" i="15"/>
  <c r="H106" i="15"/>
  <c r="H108" i="15"/>
  <c r="H109" i="15"/>
  <c r="H110" i="15"/>
  <c r="H112" i="15"/>
  <c r="H113" i="15"/>
  <c r="H115" i="15"/>
  <c r="H116" i="15"/>
  <c r="H117" i="15"/>
  <c r="H118" i="15"/>
  <c r="H120" i="15"/>
  <c r="H121" i="15"/>
  <c r="H122" i="15"/>
  <c r="H123" i="15"/>
  <c r="H124" i="15"/>
  <c r="H125" i="15"/>
  <c r="H126" i="15"/>
  <c r="H127" i="15"/>
  <c r="H129" i="15"/>
  <c r="H130" i="15"/>
  <c r="H132" i="15"/>
  <c r="H134" i="15"/>
  <c r="H136" i="15"/>
  <c r="G137" i="15" l="1"/>
  <c r="F137" i="15" s="1"/>
</calcChain>
</file>

<file path=xl/sharedStrings.xml><?xml version="1.0" encoding="utf-8"?>
<sst xmlns="http://schemas.openxmlformats.org/spreadsheetml/2006/main" count="367" uniqueCount="276">
  <si>
    <t>ITEM</t>
  </si>
  <si>
    <t>UNID</t>
  </si>
  <si>
    <t>01 </t>
  </si>
  <si>
    <t>01.001 </t>
  </si>
  <si>
    <t>01.002 </t>
  </si>
  <si>
    <t>SERVIÇOS PRELIMINARES</t>
  </si>
  <si>
    <t>m2</t>
  </si>
  <si>
    <t>m</t>
  </si>
  <si>
    <t>m3</t>
  </si>
  <si>
    <t>un</t>
  </si>
  <si>
    <t>DESCRIÇÃO DO SERVIÇO</t>
  </si>
  <si>
    <t>PREÇOS         UNITARIOS</t>
  </si>
  <si>
    <t>QUANT CONTRATADA</t>
  </si>
  <si>
    <t>QUANT EXECUTADA</t>
  </si>
  <si>
    <t>VALOR CONTRATADO</t>
  </si>
  <si>
    <t>VALOR EXECUTADO</t>
  </si>
  <si>
    <t>CONTRATANTE: PREFEITURA MUNICIPAL DE MURIBECA/SE</t>
  </si>
  <si>
    <t>Escavação manual de vala ou cava em material de 1ª categoria, profundidade até 1,50m</t>
  </si>
  <si>
    <t>Concreto simples fabricado na obra, fck=25 mpa, lançado e adensado</t>
  </si>
  <si>
    <t>DIVERSOS</t>
  </si>
  <si>
    <t>Limpeza geral</t>
  </si>
  <si>
    <t>VALOR EXECUTADO / VALOR CONTRATADO</t>
  </si>
  <si>
    <t>m³</t>
  </si>
  <si>
    <t>FUNDAÇÃO</t>
  </si>
  <si>
    <t>ESTRUTURA</t>
  </si>
  <si>
    <t>CONTRATADA: HN CONSTRUÇÃO E EMPREENDIMENTO EIRELI - CNPJ : 32.898.596/0001-85</t>
  </si>
  <si>
    <t>Emassamento de cumeeira com telha cerâmica - Rev. 02_03/2022</t>
  </si>
  <si>
    <t>Emassamento de beiral de telha ceramica</t>
  </si>
  <si>
    <t>Alvenaria bloco cerâmico vedação, 9x19x24cm, e=9cm, com argamassa t5 - 1:2:8 (cimento/cal/areia), junta=1cm - Rev.09</t>
  </si>
  <si>
    <t>Chapisco em parede com argamassa traço t1 - 1:3 (cimento / areia) - Revisado 08/2015</t>
  </si>
  <si>
    <t>01.001.001 </t>
  </si>
  <si>
    <t>01.002.001 </t>
  </si>
  <si>
    <t>01.002.002 </t>
  </si>
  <si>
    <t>01.002.003 </t>
  </si>
  <si>
    <t>01.003.001 </t>
  </si>
  <si>
    <t>PAREDES E PAINÉIS</t>
  </si>
  <si>
    <t>COBERTURA</t>
  </si>
  <si>
    <t>Nº DO CONTRATO: Nº057/2023</t>
  </si>
  <si>
    <t>OBRA:  CONSTRUÇÃO DE 06 UNIDADES HABITACIONAIS NO MUNICÍPIO DE MURIBECA/SE</t>
  </si>
  <si>
    <t>STATUS: EM ANDAMENTO, PREVISÃO DE ENTREGA (DIA 07/06/2024)</t>
  </si>
  <si>
    <t>CASA 2Q (01 UND)</t>
  </si>
  <si>
    <t>Locação de construção de edificação até 200m2, inclusive execução de gabarito de madeira</t>
  </si>
  <si>
    <t>OBRAS EM TERRA</t>
  </si>
  <si>
    <t>01.002.001.001 </t>
  </si>
  <si>
    <t>01.002.001.002 </t>
  </si>
  <si>
    <t>Reaterro manual de valas com espalhamento e compactação utilizando compactador placa vibratória, sem controle do grau de compactação</t>
  </si>
  <si>
    <t>01.002.001.003 </t>
  </si>
  <si>
    <t>Apiloamento manual de fundo de vala</t>
  </si>
  <si>
    <t>ALVENARIA DE PEDRA</t>
  </si>
  <si>
    <t>01.002.002.001 </t>
  </si>
  <si>
    <t>Alvenaria pedra calcárea argamassada c/ cimento e areia traço t-4 (1:5) - 1 saco cimento 50kg / 5 padiolas areia dim. 0,35z0,45x0,23m - Confecção mecânica e transporte</t>
  </si>
  <si>
    <t>CINTAMENTO INFERIOR</t>
  </si>
  <si>
    <t>01.002.003.001 </t>
  </si>
  <si>
    <t>Cintas e vergas em blocos de concreto tipo "u" (calha) 14x19x39, preenchidos com concreto armado fck=15 mpa e treliça de ferro tg 8m</t>
  </si>
  <si>
    <t>01.002.004 </t>
  </si>
  <si>
    <t>CAMADA IMPERMEABILIZADORA</t>
  </si>
  <si>
    <t>01.002.004.001 </t>
  </si>
  <si>
    <t>Forma plana para estruturas, em tábuas de pinho, 04 usos, inclusive escoramento</t>
  </si>
  <si>
    <t>01.002.004.002 </t>
  </si>
  <si>
    <t>Lona plástica preta</t>
  </si>
  <si>
    <t>01.002.004.003 </t>
  </si>
  <si>
    <t>Fornecimento e instalação de tela aço soldada nervurada CA-60, Q-138, malha 10x10cm, ferro 4.2 mm (2,20 kg/m2), painel 2,45x6,0m, Telcon ou similar</t>
  </si>
  <si>
    <t>01.002.004.004 </t>
  </si>
  <si>
    <t>01.003 </t>
  </si>
  <si>
    <t>CINTAMENTO SUPERIOR</t>
  </si>
  <si>
    <t>01.003.001.001 </t>
  </si>
  <si>
    <t>Cintas e vergas em blocos cerâmicos tipo "u" (calha) 9x19x19cm, preenchidos com concreto armado fck=15mpa - Rev. 01</t>
  </si>
  <si>
    <t>01.004 </t>
  </si>
  <si>
    <t>01.004.001 </t>
  </si>
  <si>
    <t>01.004.002 </t>
  </si>
  <si>
    <t>01.004.003 </t>
  </si>
  <si>
    <t>Cobogó de cimento, com único furo, dim: 20 x 20cm</t>
  </si>
  <si>
    <t>01.005 </t>
  </si>
  <si>
    <t>01.005.001 </t>
  </si>
  <si>
    <t>Telhamento com telha cerâmica tipo canal, vermelha, 1ª qualidade - R1</t>
  </si>
  <si>
    <t>01.005.002 </t>
  </si>
  <si>
    <t>Trama de madeira composta por ripas, caibros e terças para telhados de até 2 águas para telha de encaixe de cerâmica ou de concreto, incluso transporte vertical. af_07/2019</t>
  </si>
  <si>
    <t>01.005.003 </t>
  </si>
  <si>
    <t>01.005.004 </t>
  </si>
  <si>
    <t>01.006 </t>
  </si>
  <si>
    <t>ESQUADRIAS DE MADEIRA/ALUMÍNIO</t>
  </si>
  <si>
    <t>01.006.001 </t>
  </si>
  <si>
    <t>Porta em madeira compensada (virola), lisa, semi-ôca, 0.60 x 2.10 m, inclusive batentes e ferragens</t>
  </si>
  <si>
    <t>01.006.002 </t>
  </si>
  <si>
    <t>Porta de abrir em aluminio tipo veneziana, acabamento anodizado natural, sem guarnicao/alizar/vista</t>
  </si>
  <si>
    <t>01.006.003 </t>
  </si>
  <si>
    <t>Janela de alumínio de correr com 4 folhas para vidros, com vidros, batente, acabamento com acetato ou brilhante e ferragens. exclusive alizar e contramarco. fornecimento e instalação. af_12/2019</t>
  </si>
  <si>
    <t>01.007 </t>
  </si>
  <si>
    <t>REVESTIMENTOS INFERIORES</t>
  </si>
  <si>
    <t>01.007.001 </t>
  </si>
  <si>
    <t>01.007.002 </t>
  </si>
  <si>
    <t>Reboco interno de parede, espessura 0,5cm, com argamassa 1:2 cal e areia</t>
  </si>
  <si>
    <t>01.008 </t>
  </si>
  <si>
    <t>REVESTIMENTOS EXTERNOS (FACHADAS)</t>
  </si>
  <si>
    <t>01.008.001 </t>
  </si>
  <si>
    <t>01.008.002 </t>
  </si>
  <si>
    <t>Reboco ou emboço externo, de parede, com argamassa traço t5 - 1:2:8 (cimento / cal / areia), espessura 2,0 cm</t>
  </si>
  <si>
    <t>01.009 </t>
  </si>
  <si>
    <t>PAVIMENTAÇÃO INTERNA/EXTERNA</t>
  </si>
  <si>
    <t>01.009.001 </t>
  </si>
  <si>
    <t>Regularização de base para revest. de pisos com arg. traço t4</t>
  </si>
  <si>
    <t>01.009.002 </t>
  </si>
  <si>
    <t>Piso cimentado liso traço 1:5, e = 2,5 cm</t>
  </si>
  <si>
    <t>01.010 </t>
  </si>
  <si>
    <t>GRANITOS</t>
  </si>
  <si>
    <t>01.010.001 </t>
  </si>
  <si>
    <t>Peitoril granito cinza polido, c/ largura = 17 cm, esp = 2 cm</t>
  </si>
  <si>
    <t>01.010.002 </t>
  </si>
  <si>
    <t>Soleira em granito branco fortaleza, l = 15 cm, e = 2 cm</t>
  </si>
  <si>
    <t>01.011 </t>
  </si>
  <si>
    <t>INSTALAÇÕES HIDRÁULICAS</t>
  </si>
  <si>
    <t>01.011.001 </t>
  </si>
  <si>
    <t>TUBOS E CONEXÕES</t>
  </si>
  <si>
    <t>01.011.001.001 </t>
  </si>
  <si>
    <t>Adaptador de pvc rígido soldável curto c/ bolsa e rosca p/ registro diâm = 25mm x 3/4"</t>
  </si>
  <si>
    <t>01.011.001.002 </t>
  </si>
  <si>
    <t>Joelho 90º de pvc rígido soldável, marrom  diâm = 25mm</t>
  </si>
  <si>
    <t>01.011.001.003 </t>
  </si>
  <si>
    <t>Joelho 90º red. pvc rígido soldável c/bucha de latão, diâm= 25mmx1/2"</t>
  </si>
  <si>
    <t>01.011.001.004 </t>
  </si>
  <si>
    <t>Luva de pvc rígido soldável, marrom, diâm = 25mm</t>
  </si>
  <si>
    <t>01.011.001.005 </t>
  </si>
  <si>
    <t>Luva de pvc soldável e c/rosca, marrom d = 25mmx3/4"</t>
  </si>
  <si>
    <t>01.011.001.006 </t>
  </si>
  <si>
    <t>Tê 90º de pvc rígido soldável, marrom  diâm = 25mm</t>
  </si>
  <si>
    <t>01.011.001.007 </t>
  </si>
  <si>
    <t>Tubo pvc rígido soldável marrom p/ água, d = 25 mm (3/4")</t>
  </si>
  <si>
    <t>01.011.002 </t>
  </si>
  <si>
    <t>REGISTROS E VÁLVULAS</t>
  </si>
  <si>
    <t>01.011.002.001 </t>
  </si>
  <si>
    <t>Registro gaveta bruto 1" (ref 1510 hd) Deca ou similar</t>
  </si>
  <si>
    <t>01.011.002.002 </t>
  </si>
  <si>
    <t>Registro gaveta, base (sem acabamento) d=20mm (3/4"), ref.4509, Deca ou similar</t>
  </si>
  <si>
    <t>01.011.003 </t>
  </si>
  <si>
    <t>RESERVATÓRIOS</t>
  </si>
  <si>
    <t>01.011.003.001 </t>
  </si>
  <si>
    <t>Luva pvc rigido roscavel  d=3 "</t>
  </si>
  <si>
    <t>01.011.004 </t>
  </si>
  <si>
    <t>HIDRÔMETROS</t>
  </si>
  <si>
    <t>01.011.004.001 </t>
  </si>
  <si>
    <t>Fornecimento e assentamento de Hidrômetro multijato ou unijato, Qn 1,5 Qmax  m3/h, DN 15  1/2" Pré-Equipado para Telemetria</t>
  </si>
  <si>
    <t>01.011.004.002 </t>
  </si>
  <si>
    <t>Caixa para proteção de hidrômetro pre-moldada em concreto, para ligaçoes domiciliares, fornecimento e assentamento</t>
  </si>
  <si>
    <t>01.012 </t>
  </si>
  <si>
    <t>INSTALAÇÕES SANITÁRIAS</t>
  </si>
  <si>
    <t>01.012.001 </t>
  </si>
  <si>
    <t>CAIXAS SIFONADAS, RALOS, GRELHAS E ACESSÓRIOS</t>
  </si>
  <si>
    <t>01.012.001.001 </t>
  </si>
  <si>
    <t>Caixa sifonada em pvc,100x150x50mm, acabamento branco, c/grelha e porta grelha</t>
  </si>
  <si>
    <t>01.012.002 </t>
  </si>
  <si>
    <t>CAIXAS DE GORDURA, PASSAGEM, INSPEÇÃO, ETC</t>
  </si>
  <si>
    <t>01.012.002.001 </t>
  </si>
  <si>
    <t>Caixa de inspeção  0.60 x 0.60 x 0.60m</t>
  </si>
  <si>
    <t>01.012.002.002 </t>
  </si>
  <si>
    <t>Caixa de gordura  0.60 x 0.60 x 0.60m</t>
  </si>
  <si>
    <t>01.012.003 </t>
  </si>
  <si>
    <t>01.012.003.001 </t>
  </si>
  <si>
    <t>Bucha de redução longa em pvc rígido c/ anéis, para esgoto secundário, diâm = 50 x 40mm</t>
  </si>
  <si>
    <t>01.012.003.002 </t>
  </si>
  <si>
    <t>Joelho 45° em pvc rígido c/ anéis, para esgoto predial, diâm = 50mm</t>
  </si>
  <si>
    <t>01.012.003.003 </t>
  </si>
  <si>
    <t>Joelho 90° em pvc rígido c/ anéis, para esgoto predial, diâm = 50mm</t>
  </si>
  <si>
    <t>01.012.003.004 </t>
  </si>
  <si>
    <t>Joelho 90° em pvc rígido c/ anéis, para esgoto predial, diâm =100mm</t>
  </si>
  <si>
    <t>01.012.003.005 </t>
  </si>
  <si>
    <t>Joelho de 45° em pvc rígido c/ anéis, para esgoto secundário, diâm = 40mm</t>
  </si>
  <si>
    <t>01.012.003.006 </t>
  </si>
  <si>
    <t>Joelho de 90° em pvc rígido c/ anéis, para esgoto secundário, diâm = 40mm</t>
  </si>
  <si>
    <t>01.012.003.007 </t>
  </si>
  <si>
    <t>Junção simples em pvc rígido c/ anéis, para esgoto primário, diâm = 50 x 50mm</t>
  </si>
  <si>
    <t>01.012.003.008 </t>
  </si>
  <si>
    <t>Junção simples em pvc rígido soldável, para esgoto primário, diâm = 100 x 100mm</t>
  </si>
  <si>
    <t>01.012.003.009 </t>
  </si>
  <si>
    <t>Tê sanitário em pvc rígido c/ anéis, para esgoto primário, diâm = 50 x 50mm</t>
  </si>
  <si>
    <t>01.012.003.010 </t>
  </si>
  <si>
    <t>Terminal de ventilação em pvc rígido c/ anéis, para esgoto primário, diâm = 50mm</t>
  </si>
  <si>
    <t>01.012.003.011 </t>
  </si>
  <si>
    <t>Tubo pvc rígido c/anel borracha, serie normal, p/esgoto predial, d = 100mm</t>
  </si>
  <si>
    <t>01.012.003.012 </t>
  </si>
  <si>
    <t>Tubo pvc rígido c/anel borracha, serie normal, p/esgoto predial, d =  40mm</t>
  </si>
  <si>
    <t>01.012.003.013 </t>
  </si>
  <si>
    <t>Tubo pvc rígido c/anel borracha, serie normal, p/esgoto predial, d =  50mm</t>
  </si>
  <si>
    <t>01.012.004 </t>
  </si>
  <si>
    <t>TRATAMENTO</t>
  </si>
  <si>
    <t>01.012.004.001 </t>
  </si>
  <si>
    <t>Tanque séptico circular, em concreto pré-moldado, diâmetro interno = 1,10 m, altura interna = 2,50 m, volume útil: 2138,2 l (para 5 contribuintes). af_12/2020_pa</t>
  </si>
  <si>
    <t>01.012.004.002 </t>
  </si>
  <si>
    <t>Sumidouro paredes com blocos cerâmicos 6 furos e dimensões internas de 1,50 x 1,00 x 1,50 m</t>
  </si>
  <si>
    <t>01.013 </t>
  </si>
  <si>
    <t>ELÉTRICAS</t>
  </si>
  <si>
    <t>01.013.001 </t>
  </si>
  <si>
    <t>ELETRODUTOS E CONEXÕES</t>
  </si>
  <si>
    <t>01.013.001.001 </t>
  </si>
  <si>
    <t>Eletroduto flexível de pvc (sanfonado), diâm = 20mm (1/2")</t>
  </si>
  <si>
    <t>01.013.001.002 </t>
  </si>
  <si>
    <t>Eletroduto de pvc rígido roscável, diâm = 50mm (1 1/2")</t>
  </si>
  <si>
    <t>01.013.001.003 </t>
  </si>
  <si>
    <t>Curva para eletroduto de pvc rígido roscável, diâm = 50mm (1 1/2")</t>
  </si>
  <si>
    <t>01.013.002 </t>
  </si>
  <si>
    <t>CABOS E FIOS</t>
  </si>
  <si>
    <t>01.013.002.001 </t>
  </si>
  <si>
    <t>Cabo de cobre flexível isolado, seção  1,0mm², 450/ 750v / 70°c</t>
  </si>
  <si>
    <t>01.013.002.002 </t>
  </si>
  <si>
    <t>Cabo de cobre flexível isolado, seção  1,5mm², 450/ 750v / 70°c</t>
  </si>
  <si>
    <t>01.013.002.003 </t>
  </si>
  <si>
    <t>Cabo de cobre flexível isolado, seção  4mm², 450/ 750v / 70°c</t>
  </si>
  <si>
    <t>01.013.002.004 </t>
  </si>
  <si>
    <t>Fio de cobre nu  6mm2 para aterramento</t>
  </si>
  <si>
    <t>01.013.003 </t>
  </si>
  <si>
    <t>DISJUNTORES</t>
  </si>
  <si>
    <t>01.013.003.001 </t>
  </si>
  <si>
    <t>Disjuntor termomagnetico monopolar 15 A, padrão NEMA (Americano - linha preta)</t>
  </si>
  <si>
    <t>01.013.004 </t>
  </si>
  <si>
    <t>QUADROS</t>
  </si>
  <si>
    <t>01.013.004.001 </t>
  </si>
  <si>
    <t>Quadro de distribuição de embutir, em resina termoplástica, para até 03 disjuntores, sem barramento, padrão DIN, exclusive disjuntores</t>
  </si>
  <si>
    <t>01.013.004.002 </t>
  </si>
  <si>
    <t>Quadro de medição monofásico, sem fiação</t>
  </si>
  <si>
    <t>01.013.005 </t>
  </si>
  <si>
    <t>INTERRUPTORES E TOMADAS</t>
  </si>
  <si>
    <t>01.013.005.001 </t>
  </si>
  <si>
    <t>Interruptor 01 seção, com caixa pvc 4"x2"</t>
  </si>
  <si>
    <t>01.013.005.002 </t>
  </si>
  <si>
    <t>Interruptor 01 seção simples, de embutir, com placa, conjugado com tomada 2p+t, ABNT, 10A, inclusive caixa pvc 4x2</t>
  </si>
  <si>
    <t>01.013.005.003 </t>
  </si>
  <si>
    <t>Tomada 2p + t, ABNT, de embutir, 10 A, com placa em pvc</t>
  </si>
  <si>
    <t>01.013.006 </t>
  </si>
  <si>
    <t>CAIXAS DE PASSAGEM E PRÉ-MOLDADA</t>
  </si>
  <si>
    <t>01.013.006.001 </t>
  </si>
  <si>
    <t>Caixa pré moldada em concreto c/tampa para aterramento (20x20x15)cm, padrão Energisa</t>
  </si>
  <si>
    <t>01.013.006.002 </t>
  </si>
  <si>
    <t>*Caixa de passagem cp1-060 (40x40x60cm)</t>
  </si>
  <si>
    <t>01.013.007 </t>
  </si>
  <si>
    <t>01.013.007.001 </t>
  </si>
  <si>
    <t>Poste auxiliar p/entrada energia, em ferro galvanizado d=3" e h=7,0m, com 04 isoladores</t>
  </si>
  <si>
    <t>01.013.007.002 </t>
  </si>
  <si>
    <t>Fita em aço inox, fusimec ou similar - Fornecimento</t>
  </si>
  <si>
    <t>M</t>
  </si>
  <si>
    <t>01.013.007.003 </t>
  </si>
  <si>
    <t>Fornecimento e instalação de haste de aterramento 5/8"x3,00m com conector</t>
  </si>
  <si>
    <t>01.013.007.004 </t>
  </si>
  <si>
    <t>Bocal para lâmpada incandescente</t>
  </si>
  <si>
    <t>01.014 </t>
  </si>
  <si>
    <t>LOUÇAS E METAIS SANITÁRIOS</t>
  </si>
  <si>
    <t>01.014.001 </t>
  </si>
  <si>
    <t>Vaso sanitário convencional, linha popular, c/caixa de descarga de sobrepor AKROS ou similar, assento plastico universal branco ou similar, conjunto de fixação, tubo de descida de embutir e engate plástico - Rev 03</t>
  </si>
  <si>
    <t>01.014.002 </t>
  </si>
  <si>
    <t>Lavatório louça, sem coluna, padrão popular, c/ válvula, sifão, engate e torneira herc ref.1994, todos em plástico, inclusive conj. de fixação ou similares - Rev 03</t>
  </si>
  <si>
    <t>01.014.003 </t>
  </si>
  <si>
    <t>Tanque de mármore sintético com coluna, 22l ou equivalente   fornecimento e instalação. af_01/2020</t>
  </si>
  <si>
    <t>01.014.004 </t>
  </si>
  <si>
    <t>Pia de cozinha com bancada em mármore sintético, dim 1.20x0.50, com 01 cuba, sifão, válvula e torneira todos de plástico, assentada.</t>
  </si>
  <si>
    <t>01.014.005 </t>
  </si>
  <si>
    <t>Torneira plastica para tanque de lavar, HERC 1126, 1/2" ou similar</t>
  </si>
  <si>
    <t>01.014.006 </t>
  </si>
  <si>
    <t>Chuveiro plástico sem registro</t>
  </si>
  <si>
    <t>01.014.007 </t>
  </si>
  <si>
    <t>Meia saboneteira de louça deca ref a380 ou similar</t>
  </si>
  <si>
    <t>01.014.008 </t>
  </si>
  <si>
    <t>Papeleira de plástico, Akros ou similar</t>
  </si>
  <si>
    <t>01.015 </t>
  </si>
  <si>
    <t>PINTURA INTERNA</t>
  </si>
  <si>
    <t>01.015.001 </t>
  </si>
  <si>
    <t>Pintura de acabamento com aplicação de 02 demãos de tinta mineral em pó (Hidracor ou similar)</t>
  </si>
  <si>
    <t>01.015.002 </t>
  </si>
  <si>
    <t>Pintura para superfícies de madeira com lixamento, aplicação de 01 demão de fundo sintético nivelador e 02 demãos de tinta esmalte ou óleo</t>
  </si>
  <si>
    <t>01.016 </t>
  </si>
  <si>
    <t>PINTURA EXTERNA</t>
  </si>
  <si>
    <t>01.016.001 </t>
  </si>
  <si>
    <t>01.017 </t>
  </si>
  <si>
    <t>01.017.001 </t>
  </si>
  <si>
    <t>Placa 20x35 em chapa esmaltada para identificação de logradouros</t>
  </si>
  <si>
    <t>01.018 </t>
  </si>
  <si>
    <t>LIMPEZA</t>
  </si>
  <si>
    <t>01.018.001 </t>
  </si>
  <si>
    <t>% executado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</si>
</sst>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_-&quot;R$&quot;\ * #,##0.00_-;\-&quot;R$&quot;\ * #,##0.00_-;_-&quot;R$&quot;\ * &quot;-&quot;??_-;_-@_-"/>
    <numFmt numFmtId="166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0"/>
      <color rgb="FF000000"/>
      <name val="Arial"/>
      <family val="2"/>
    </font>
    <font>
      <sz val="11"/>
      <color rgb="FFFF0000"/>
      <name val="Calibri"/>
      <family val="2"/>
      <charset val="1"/>
    </font>
    <font>
      <sz val="11"/>
      <color rgb="FF0070C0"/>
      <name val="Calibri"/>
      <family val="2"/>
      <charset val="1"/>
    </font>
    <font>
      <sz val="10"/>
      <name val="Arial"/>
      <family val="2"/>
    </font>
    <font>
      <b/>
      <sz val="10"/>
      <name val="Arial"/>
      <family val="2"/>
    </font>
    <font>
      <b/>
      <sz val="9"/>
      <color rgb="FF000000"/>
      <name val="Arial"/>
      <family val="2"/>
      <charset val="1"/>
    </font>
    <font>
      <b/>
      <sz val="9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rgb="FFFFFF0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CCFFFF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6">
    <xf numFmtId="0" fontId="0" fillId="0" borderId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9" fillId="0" borderId="0"/>
    <xf numFmtId="9" fontId="3" fillId="0" borderId="0" applyFont="0" applyFill="0" applyBorder="0" applyAlignment="0" applyProtection="0"/>
    <xf numFmtId="0" fontId="3" fillId="0" borderId="0"/>
  </cellStyleXfs>
  <cellXfs count="67">
    <xf numFmtId="0" fontId="0" fillId="0" borderId="0" xfId="0"/>
    <xf numFmtId="0" fontId="1" fillId="0" borderId="1" xfId="0" applyFont="1" applyBorder="1" applyAlignment="1">
      <alignment horizontal="left" wrapText="1"/>
    </xf>
    <xf numFmtId="0" fontId="7" fillId="0" borderId="0" xfId="0" applyFont="1"/>
    <xf numFmtId="0" fontId="8" fillId="0" borderId="0" xfId="0" applyFont="1"/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left" vertical="top" wrapText="1" inden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165" fontId="9" fillId="0" borderId="1" xfId="2" applyFont="1" applyFill="1" applyBorder="1"/>
    <xf numFmtId="166" fontId="1" fillId="0" borderId="1" xfId="1" applyFont="1" applyBorder="1" applyAlignment="1">
      <alignment horizontal="right"/>
    </xf>
    <xf numFmtId="166" fontId="6" fillId="3" borderId="1" xfId="1" applyFont="1" applyFill="1" applyBorder="1" applyAlignment="1">
      <alignment horizontal="center"/>
    </xf>
    <xf numFmtId="166" fontId="4" fillId="0" borderId="0" xfId="1" applyFont="1" applyAlignment="1">
      <alignment horizontal="center"/>
    </xf>
    <xf numFmtId="166" fontId="4" fillId="0" borderId="0" xfId="1" applyFont="1" applyAlignment="1">
      <alignment horizontal="right"/>
    </xf>
    <xf numFmtId="0" fontId="2" fillId="6" borderId="1" xfId="0" applyFont="1" applyFill="1" applyBorder="1" applyAlignment="1">
      <alignment horizontal="left" wrapText="1"/>
    </xf>
    <xf numFmtId="166" fontId="1" fillId="6" borderId="1" xfId="1" applyFont="1" applyFill="1" applyBorder="1" applyAlignment="1">
      <alignment horizontal="right"/>
    </xf>
    <xf numFmtId="0" fontId="0" fillId="6" borderId="0" xfId="0" applyFill="1"/>
    <xf numFmtId="165" fontId="9" fillId="6" borderId="1" xfId="2" applyFont="1" applyFill="1" applyBorder="1"/>
    <xf numFmtId="165" fontId="4" fillId="0" borderId="0" xfId="2" applyFont="1"/>
    <xf numFmtId="165" fontId="10" fillId="5" borderId="1" xfId="2" applyFont="1" applyFill="1" applyBorder="1"/>
    <xf numFmtId="165" fontId="6" fillId="5" borderId="1" xfId="2" applyFont="1" applyFill="1" applyBorder="1"/>
    <xf numFmtId="0" fontId="1" fillId="0" borderId="1" xfId="0" applyFont="1" applyBorder="1" applyAlignment="1">
      <alignment horizontal="center"/>
    </xf>
    <xf numFmtId="166" fontId="1" fillId="0" borderId="1" xfId="1" applyFont="1" applyFill="1" applyBorder="1" applyAlignment="1">
      <alignment horizontal="right"/>
    </xf>
    <xf numFmtId="0" fontId="1" fillId="6" borderId="1" xfId="0" applyFont="1" applyFill="1" applyBorder="1" applyAlignment="1">
      <alignment horizontal="center"/>
    </xf>
    <xf numFmtId="166" fontId="4" fillId="6" borderId="1" xfId="1" applyFont="1" applyFill="1" applyBorder="1" applyAlignment="1">
      <alignment horizontal="right"/>
    </xf>
    <xf numFmtId="0" fontId="7" fillId="6" borderId="0" xfId="0" applyFont="1" applyFill="1"/>
    <xf numFmtId="166" fontId="6" fillId="6" borderId="1" xfId="1" applyFont="1" applyFill="1" applyBorder="1" applyAlignment="1">
      <alignment horizontal="right"/>
    </xf>
    <xf numFmtId="10" fontId="6" fillId="3" borderId="1" xfId="4" applyNumberFormat="1" applyFont="1" applyFill="1" applyBorder="1"/>
    <xf numFmtId="166" fontId="0" fillId="0" borderId="0" xfId="0" applyNumberFormat="1"/>
    <xf numFmtId="166" fontId="0" fillId="0" borderId="1" xfId="0" applyNumberFormat="1" applyBorder="1"/>
    <xf numFmtId="166" fontId="6" fillId="3" borderId="5" xfId="1" applyFont="1" applyFill="1" applyBorder="1" applyAlignment="1">
      <alignment horizontal="center"/>
    </xf>
    <xf numFmtId="166" fontId="6" fillId="3" borderId="7" xfId="1" applyFont="1" applyFill="1" applyBorder="1" applyAlignment="1">
      <alignment horizontal="center"/>
    </xf>
    <xf numFmtId="165" fontId="5" fillId="4" borderId="8" xfId="2" applyFont="1" applyFill="1" applyBorder="1" applyAlignment="1">
      <alignment horizontal="center" vertical="center" wrapText="1"/>
    </xf>
    <xf numFmtId="165" fontId="5" fillId="4" borderId="1" xfId="2" applyFont="1" applyFill="1" applyBorder="1" applyAlignment="1">
      <alignment horizontal="center" vertical="center" wrapText="1"/>
    </xf>
    <xf numFmtId="165" fontId="11" fillId="4" borderId="18" xfId="2" applyFont="1" applyFill="1" applyBorder="1" applyAlignment="1">
      <alignment horizontal="center" wrapText="1"/>
    </xf>
    <xf numFmtId="165" fontId="11" fillId="4" borderId="8" xfId="2" applyFont="1" applyFill="1" applyBorder="1" applyAlignment="1">
      <alignment horizontal="center" wrapText="1"/>
    </xf>
    <xf numFmtId="0" fontId="5" fillId="4" borderId="8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66" fontId="5" fillId="4" borderId="8" xfId="1" applyFont="1" applyFill="1" applyBorder="1" applyAlignment="1">
      <alignment horizontal="center" vertical="center"/>
    </xf>
    <xf numFmtId="166" fontId="5" fillId="4" borderId="1" xfId="1" applyFont="1" applyFill="1" applyBorder="1" applyAlignment="1">
      <alignment horizontal="center" vertical="center"/>
    </xf>
    <xf numFmtId="166" fontId="11" fillId="4" borderId="8" xfId="1" applyFont="1" applyFill="1" applyBorder="1" applyAlignment="1">
      <alignment horizontal="center" vertical="center" wrapText="1"/>
    </xf>
    <xf numFmtId="166" fontId="11" fillId="4" borderId="1" xfId="1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166" fontId="12" fillId="3" borderId="2" xfId="1" applyFont="1" applyFill="1" applyBorder="1" applyAlignment="1">
      <alignment horizontal="center"/>
    </xf>
    <xf numFmtId="166" fontId="12" fillId="3" borderId="3" xfId="1" applyFont="1" applyFill="1" applyBorder="1" applyAlignment="1">
      <alignment horizontal="center"/>
    </xf>
    <xf numFmtId="166" fontId="12" fillId="3" borderId="4" xfId="1" applyFont="1" applyFill="1" applyBorder="1" applyAlignment="1">
      <alignment horizontal="center"/>
    </xf>
    <xf numFmtId="166" fontId="12" fillId="2" borderId="9" xfId="1" applyFont="1" applyFill="1" applyBorder="1" applyAlignment="1">
      <alignment horizontal="center" vertical="center" wrapText="1"/>
    </xf>
    <xf numFmtId="166" fontId="12" fillId="2" borderId="15" xfId="1" applyFont="1" applyFill="1" applyBorder="1" applyAlignment="1">
      <alignment horizontal="center" vertical="center" wrapText="1"/>
    </xf>
    <xf numFmtId="166" fontId="12" fillId="2" borderId="10" xfId="1" applyFont="1" applyFill="1" applyBorder="1" applyAlignment="1">
      <alignment horizontal="center" vertical="center" wrapText="1"/>
    </xf>
    <xf numFmtId="166" fontId="12" fillId="2" borderId="11" xfId="1" applyFont="1" applyFill="1" applyBorder="1" applyAlignment="1">
      <alignment horizontal="center" vertical="center" wrapText="1"/>
    </xf>
    <xf numFmtId="166" fontId="12" fillId="2" borderId="16" xfId="1" applyFont="1" applyFill="1" applyBorder="1" applyAlignment="1">
      <alignment horizontal="center" vertical="center" wrapText="1"/>
    </xf>
    <xf numFmtId="166" fontId="12" fillId="2" borderId="12" xfId="1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wrapText="1"/>
    </xf>
    <xf numFmtId="0" fontId="2" fillId="6" borderId="7" xfId="0" applyFont="1" applyFill="1" applyBorder="1" applyAlignment="1">
      <alignment horizontal="center" wrapText="1"/>
    </xf>
    <xf numFmtId="0" fontId="2" fillId="6" borderId="5" xfId="0" applyFont="1" applyFill="1" applyBorder="1" applyAlignment="1">
      <alignment horizontal="center" wrapText="1"/>
    </xf>
    <xf numFmtId="165" fontId="12" fillId="7" borderId="9" xfId="2" applyFont="1" applyFill="1" applyBorder="1" applyAlignment="1">
      <alignment horizontal="center" vertical="center" wrapText="1"/>
    </xf>
    <xf numFmtId="165" fontId="12" fillId="7" borderId="10" xfId="2" applyFont="1" applyFill="1" applyBorder="1" applyAlignment="1">
      <alignment horizontal="center" vertical="center" wrapText="1"/>
    </xf>
    <xf numFmtId="165" fontId="12" fillId="7" borderId="17" xfId="2" applyFont="1" applyFill="1" applyBorder="1" applyAlignment="1">
      <alignment horizontal="center" vertical="center" wrapText="1"/>
    </xf>
    <xf numFmtId="165" fontId="12" fillId="7" borderId="19" xfId="2" applyFont="1" applyFill="1" applyBorder="1" applyAlignment="1">
      <alignment horizontal="center" vertical="center" wrapText="1"/>
    </xf>
    <xf numFmtId="165" fontId="12" fillId="7" borderId="11" xfId="2" applyFont="1" applyFill="1" applyBorder="1" applyAlignment="1">
      <alignment horizontal="center" vertical="center" wrapText="1"/>
    </xf>
    <xf numFmtId="165" fontId="12" fillId="7" borderId="12" xfId="2" applyFont="1" applyFill="1" applyBorder="1" applyAlignment="1">
      <alignment horizontal="center" vertical="center" wrapText="1"/>
    </xf>
  </cellXfs>
  <cellStyles count="6">
    <cellStyle name="Moeda" xfId="2" builtinId="4"/>
    <cellStyle name="Normal" xfId="0" builtinId="0"/>
    <cellStyle name="Normal 2" xfId="3"/>
    <cellStyle name="Normal 2 2" xfId="5"/>
    <cellStyle name="Porcentagem" xfId="4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7"/>
  <sheetViews>
    <sheetView tabSelected="1" view="pageBreakPreview" zoomScaleNormal="100" zoomScaleSheetLayoutView="100" workbookViewId="0">
      <selection activeCell="J10" sqref="J10"/>
    </sheetView>
  </sheetViews>
  <sheetFormatPr defaultColWidth="9.140625" defaultRowHeight="15" x14ac:dyDescent="0.25"/>
  <cols>
    <col min="1" max="1" width="14.42578125" style="6" customWidth="1"/>
    <col min="2" max="2" width="55.7109375" style="7" customWidth="1"/>
    <col min="3" max="3" width="8" style="11" customWidth="1"/>
    <col min="4" max="5" width="12.5703125" style="12" customWidth="1"/>
    <col min="6" max="6" width="12.28515625" style="17" bestFit="1" customWidth="1"/>
    <col min="7" max="7" width="15.140625" style="17" customWidth="1"/>
    <col min="8" max="8" width="14.42578125" style="17" bestFit="1" customWidth="1"/>
  </cols>
  <sheetData>
    <row r="1" spans="1:9" ht="12.75" customHeight="1" thickBot="1" x14ac:dyDescent="0.3">
      <c r="A1" s="43" t="s">
        <v>16</v>
      </c>
      <c r="B1" s="44"/>
      <c r="C1" s="47" t="s">
        <v>37</v>
      </c>
      <c r="D1" s="48"/>
      <c r="E1" s="48"/>
      <c r="F1" s="49"/>
      <c r="G1" s="61" t="s">
        <v>39</v>
      </c>
      <c r="H1" s="62"/>
    </row>
    <row r="2" spans="1:9" ht="20.25" customHeight="1" thickBot="1" x14ac:dyDescent="0.3">
      <c r="A2" s="45"/>
      <c r="B2" s="46"/>
      <c r="C2" s="50" t="s">
        <v>25</v>
      </c>
      <c r="D2" s="51"/>
      <c r="E2" s="51"/>
      <c r="F2" s="52"/>
      <c r="G2" s="63"/>
      <c r="H2" s="64"/>
    </row>
    <row r="3" spans="1:9" ht="22.5" customHeight="1" thickBot="1" x14ac:dyDescent="0.3">
      <c r="A3" s="56" t="s">
        <v>38</v>
      </c>
      <c r="B3" s="57"/>
      <c r="C3" s="53"/>
      <c r="D3" s="54"/>
      <c r="E3" s="54"/>
      <c r="F3" s="55"/>
      <c r="G3" s="65"/>
      <c r="H3" s="66"/>
    </row>
    <row r="4" spans="1:9" ht="12.75" customHeight="1" x14ac:dyDescent="0.25">
      <c r="A4" s="35" t="s">
        <v>0</v>
      </c>
      <c r="B4" s="37" t="s">
        <v>10</v>
      </c>
      <c r="C4" s="39" t="s">
        <v>1</v>
      </c>
      <c r="D4" s="41" t="s">
        <v>12</v>
      </c>
      <c r="E4" s="41" t="s">
        <v>13</v>
      </c>
      <c r="F4" s="31" t="s">
        <v>11</v>
      </c>
      <c r="G4" s="33" t="s">
        <v>15</v>
      </c>
      <c r="H4" s="33" t="s">
        <v>14</v>
      </c>
    </row>
    <row r="5" spans="1:9" x14ac:dyDescent="0.25">
      <c r="A5" s="36"/>
      <c r="B5" s="38"/>
      <c r="C5" s="40"/>
      <c r="D5" s="42"/>
      <c r="E5" s="42"/>
      <c r="F5" s="32"/>
      <c r="G5" s="34"/>
      <c r="H5" s="34"/>
    </row>
    <row r="6" spans="1:9" x14ac:dyDescent="0.25">
      <c r="A6" s="60" t="s">
        <v>2</v>
      </c>
      <c r="B6" s="58"/>
      <c r="C6" s="58"/>
      <c r="D6" s="58"/>
      <c r="E6" s="58"/>
      <c r="F6" s="59"/>
      <c r="G6" s="18">
        <f>SUM(G7:G136)-0.02</f>
        <v>258726.5799999999</v>
      </c>
      <c r="H6" s="18">
        <f>SUM(H7:H136)</f>
        <v>310994.45000000007</v>
      </c>
    </row>
    <row r="7" spans="1:9" s="15" customFormat="1" x14ac:dyDescent="0.25">
      <c r="A7" s="13" t="s">
        <v>2</v>
      </c>
      <c r="B7" s="13" t="s">
        <v>40</v>
      </c>
      <c r="C7" s="22"/>
      <c r="D7" s="14"/>
      <c r="E7" s="14"/>
      <c r="F7" s="14"/>
      <c r="G7" s="14"/>
      <c r="H7" s="14"/>
    </row>
    <row r="8" spans="1:9" s="15" customFormat="1" x14ac:dyDescent="0.25">
      <c r="A8" s="13" t="s">
        <v>3</v>
      </c>
      <c r="B8" s="13" t="s">
        <v>5</v>
      </c>
      <c r="C8" s="22"/>
      <c r="D8" s="14"/>
      <c r="E8" s="14"/>
      <c r="F8" s="14"/>
      <c r="G8" s="16"/>
      <c r="H8" s="16"/>
    </row>
    <row r="9" spans="1:9" ht="26.25" x14ac:dyDescent="0.25">
      <c r="A9" s="1" t="s">
        <v>30</v>
      </c>
      <c r="B9" s="1" t="s">
        <v>41</v>
      </c>
      <c r="C9" s="20" t="s">
        <v>6</v>
      </c>
      <c r="D9" s="9">
        <v>286.8</v>
      </c>
      <c r="E9" s="28">
        <f>D9/6*5</f>
        <v>239.00000000000003</v>
      </c>
      <c r="F9" s="21">
        <v>9.31</v>
      </c>
      <c r="G9" s="8">
        <f t="shared" ref="G9:G72" si="0">ROUND(F9*E9,2)</f>
        <v>2225.09</v>
      </c>
      <c r="H9" s="8">
        <f t="shared" ref="H9:H72" si="1">ROUND(D9*F9,2)</f>
        <v>2670.11</v>
      </c>
      <c r="I9" s="27"/>
    </row>
    <row r="10" spans="1:9" s="15" customFormat="1" x14ac:dyDescent="0.25">
      <c r="A10" s="13" t="s">
        <v>4</v>
      </c>
      <c r="B10" s="13" t="s">
        <v>23</v>
      </c>
      <c r="C10" s="22"/>
      <c r="D10" s="14"/>
      <c r="E10" s="14"/>
      <c r="F10" s="14"/>
      <c r="G10" s="14"/>
      <c r="H10" s="14"/>
    </row>
    <row r="11" spans="1:9" s="15" customFormat="1" x14ac:dyDescent="0.25">
      <c r="A11" s="13" t="s">
        <v>31</v>
      </c>
      <c r="B11" s="13" t="s">
        <v>42</v>
      </c>
      <c r="C11" s="22"/>
      <c r="D11" s="14"/>
      <c r="E11" s="14"/>
      <c r="F11" s="14"/>
      <c r="G11" s="14"/>
      <c r="H11" s="14"/>
    </row>
    <row r="12" spans="1:9" ht="26.25" x14ac:dyDescent="0.25">
      <c r="A12" s="1" t="s">
        <v>43</v>
      </c>
      <c r="B12" s="1" t="s">
        <v>17</v>
      </c>
      <c r="C12" s="20" t="s">
        <v>8</v>
      </c>
      <c r="D12" s="9">
        <v>43.74</v>
      </c>
      <c r="E12" s="28">
        <f t="shared" ref="E12:E14" si="2">D12/6*5</f>
        <v>36.450000000000003</v>
      </c>
      <c r="F12" s="21">
        <v>49.69</v>
      </c>
      <c r="G12" s="8">
        <f t="shared" si="0"/>
        <v>1811.2</v>
      </c>
      <c r="H12" s="8">
        <f t="shared" si="1"/>
        <v>2173.44</v>
      </c>
    </row>
    <row r="13" spans="1:9" ht="39" x14ac:dyDescent="0.25">
      <c r="A13" s="1" t="s">
        <v>44</v>
      </c>
      <c r="B13" s="1" t="s">
        <v>45</v>
      </c>
      <c r="C13" s="20" t="s">
        <v>8</v>
      </c>
      <c r="D13" s="9">
        <v>56.88</v>
      </c>
      <c r="E13" s="28">
        <f t="shared" si="2"/>
        <v>47.400000000000006</v>
      </c>
      <c r="F13" s="21">
        <v>16.05</v>
      </c>
      <c r="G13" s="8">
        <f t="shared" si="0"/>
        <v>760.77</v>
      </c>
      <c r="H13" s="8">
        <f t="shared" si="1"/>
        <v>912.92</v>
      </c>
    </row>
    <row r="14" spans="1:9" s="2" customFormat="1" x14ac:dyDescent="0.25">
      <c r="A14" s="1" t="s">
        <v>46</v>
      </c>
      <c r="B14" s="1" t="s">
        <v>47</v>
      </c>
      <c r="C14" s="20" t="s">
        <v>6</v>
      </c>
      <c r="D14" s="9">
        <v>434.28</v>
      </c>
      <c r="E14" s="28">
        <f t="shared" si="2"/>
        <v>361.9</v>
      </c>
      <c r="F14" s="21">
        <v>26.76</v>
      </c>
      <c r="G14" s="8">
        <f t="shared" si="0"/>
        <v>9684.44</v>
      </c>
      <c r="H14" s="8">
        <f t="shared" si="1"/>
        <v>11621.33</v>
      </c>
    </row>
    <row r="15" spans="1:9" s="24" customFormat="1" x14ac:dyDescent="0.25">
      <c r="A15" s="13" t="s">
        <v>32</v>
      </c>
      <c r="B15" s="13" t="s">
        <v>48</v>
      </c>
      <c r="C15" s="22"/>
      <c r="D15" s="14"/>
      <c r="E15" s="14"/>
      <c r="F15" s="14"/>
      <c r="G15" s="14"/>
      <c r="H15" s="14"/>
    </row>
    <row r="16" spans="1:9" s="15" customFormat="1" ht="39" x14ac:dyDescent="0.25">
      <c r="A16" s="1" t="s">
        <v>49</v>
      </c>
      <c r="B16" s="1" t="s">
        <v>50</v>
      </c>
      <c r="C16" s="20" t="s">
        <v>8</v>
      </c>
      <c r="D16" s="9">
        <v>36.42</v>
      </c>
      <c r="E16" s="27">
        <f>D16/6*5</f>
        <v>30.35</v>
      </c>
      <c r="F16" s="21">
        <v>451.14</v>
      </c>
      <c r="G16" s="8">
        <f t="shared" si="0"/>
        <v>13692.1</v>
      </c>
      <c r="H16" s="8">
        <f t="shared" si="1"/>
        <v>16430.52</v>
      </c>
    </row>
    <row r="17" spans="1:8" s="15" customFormat="1" x14ac:dyDescent="0.25">
      <c r="A17" s="13" t="s">
        <v>33</v>
      </c>
      <c r="B17" s="13" t="s">
        <v>51</v>
      </c>
      <c r="C17" s="22"/>
      <c r="D17" s="14"/>
      <c r="E17" s="14"/>
      <c r="F17" s="14"/>
      <c r="G17" s="16">
        <f t="shared" si="0"/>
        <v>0</v>
      </c>
      <c r="H17" s="16">
        <f t="shared" si="1"/>
        <v>0</v>
      </c>
    </row>
    <row r="18" spans="1:8" s="3" customFormat="1" ht="39" x14ac:dyDescent="0.25">
      <c r="A18" s="1" t="s">
        <v>52</v>
      </c>
      <c r="B18" s="1" t="s">
        <v>53</v>
      </c>
      <c r="C18" s="20" t="s">
        <v>7</v>
      </c>
      <c r="D18" s="9">
        <v>227.7</v>
      </c>
      <c r="E18" s="28">
        <f>D18/6*5</f>
        <v>189.74999999999997</v>
      </c>
      <c r="F18" s="21">
        <v>39.78</v>
      </c>
      <c r="G18" s="8">
        <f t="shared" si="0"/>
        <v>7548.26</v>
      </c>
      <c r="H18" s="8">
        <f t="shared" si="1"/>
        <v>9057.91</v>
      </c>
    </row>
    <row r="19" spans="1:8" s="15" customFormat="1" x14ac:dyDescent="0.25">
      <c r="A19" s="13" t="s">
        <v>54</v>
      </c>
      <c r="B19" s="13" t="s">
        <v>55</v>
      </c>
      <c r="C19" s="22"/>
      <c r="D19" s="14"/>
      <c r="E19" s="14"/>
      <c r="F19" s="14"/>
      <c r="G19" s="16">
        <f t="shared" si="0"/>
        <v>0</v>
      </c>
      <c r="H19" s="16">
        <f t="shared" si="1"/>
        <v>0</v>
      </c>
    </row>
    <row r="20" spans="1:8" ht="26.25" x14ac:dyDescent="0.25">
      <c r="A20" s="1" t="s">
        <v>56</v>
      </c>
      <c r="B20" s="1" t="s">
        <v>57</v>
      </c>
      <c r="C20" s="20" t="s">
        <v>6</v>
      </c>
      <c r="D20" s="9">
        <v>17.940000000000001</v>
      </c>
      <c r="E20" s="28">
        <f t="shared" ref="E20:E23" si="3">D20/6*5</f>
        <v>14.950000000000001</v>
      </c>
      <c r="F20" s="21">
        <v>90.05</v>
      </c>
      <c r="G20" s="8">
        <f t="shared" si="0"/>
        <v>1346.25</v>
      </c>
      <c r="H20" s="8">
        <f t="shared" si="1"/>
        <v>1615.5</v>
      </c>
    </row>
    <row r="21" spans="1:8" s="15" customFormat="1" x14ac:dyDescent="0.25">
      <c r="A21" s="1" t="s">
        <v>58</v>
      </c>
      <c r="B21" s="1" t="s">
        <v>59</v>
      </c>
      <c r="C21" s="20" t="s">
        <v>6</v>
      </c>
      <c r="D21" s="9">
        <v>270.77999999999997</v>
      </c>
      <c r="E21" s="28">
        <f t="shared" si="3"/>
        <v>225.64999999999998</v>
      </c>
      <c r="F21" s="21">
        <v>5.63</v>
      </c>
      <c r="G21" s="8">
        <f t="shared" si="0"/>
        <v>1270.4100000000001</v>
      </c>
      <c r="H21" s="8">
        <f t="shared" si="1"/>
        <v>1524.49</v>
      </c>
    </row>
    <row r="22" spans="1:8" ht="39" x14ac:dyDescent="0.25">
      <c r="A22" s="1" t="s">
        <v>60</v>
      </c>
      <c r="B22" s="1" t="s">
        <v>61</v>
      </c>
      <c r="C22" s="20" t="s">
        <v>6</v>
      </c>
      <c r="D22" s="9">
        <v>270.77999999999997</v>
      </c>
      <c r="E22" s="28">
        <f t="shared" si="3"/>
        <v>225.64999999999998</v>
      </c>
      <c r="F22" s="21">
        <v>31.64</v>
      </c>
      <c r="G22" s="8">
        <f t="shared" si="0"/>
        <v>7139.57</v>
      </c>
      <c r="H22" s="8">
        <f t="shared" si="1"/>
        <v>8567.48</v>
      </c>
    </row>
    <row r="23" spans="1:8" ht="26.25" x14ac:dyDescent="0.25">
      <c r="A23" s="1" t="s">
        <v>62</v>
      </c>
      <c r="B23" s="1" t="s">
        <v>18</v>
      </c>
      <c r="C23" s="20" t="s">
        <v>8</v>
      </c>
      <c r="D23" s="9">
        <v>27.06</v>
      </c>
      <c r="E23" s="28">
        <f t="shared" si="3"/>
        <v>22.549999999999997</v>
      </c>
      <c r="F23" s="21">
        <v>608.51</v>
      </c>
      <c r="G23" s="8">
        <f t="shared" si="0"/>
        <v>13721.9</v>
      </c>
      <c r="H23" s="8">
        <f t="shared" si="1"/>
        <v>16466.28</v>
      </c>
    </row>
    <row r="24" spans="1:8" s="15" customFormat="1" x14ac:dyDescent="0.25">
      <c r="A24" s="13" t="s">
        <v>63</v>
      </c>
      <c r="B24" s="13" t="s">
        <v>24</v>
      </c>
      <c r="C24" s="22"/>
      <c r="D24" s="14"/>
      <c r="E24" s="14"/>
      <c r="F24" s="14"/>
      <c r="G24" s="16">
        <f t="shared" si="0"/>
        <v>0</v>
      </c>
      <c r="H24" s="16">
        <f t="shared" si="1"/>
        <v>0</v>
      </c>
    </row>
    <row r="25" spans="1:8" s="15" customFormat="1" x14ac:dyDescent="0.25">
      <c r="A25" s="13" t="s">
        <v>34</v>
      </c>
      <c r="B25" s="13" t="s">
        <v>64</v>
      </c>
      <c r="C25" s="22"/>
      <c r="D25" s="14"/>
      <c r="E25" s="25"/>
      <c r="F25" s="14"/>
      <c r="G25" s="16">
        <f t="shared" si="0"/>
        <v>0</v>
      </c>
      <c r="H25" s="16">
        <f t="shared" si="1"/>
        <v>0</v>
      </c>
    </row>
    <row r="26" spans="1:8" ht="39" x14ac:dyDescent="0.25">
      <c r="A26" s="1" t="s">
        <v>65</v>
      </c>
      <c r="B26" s="1" t="s">
        <v>66</v>
      </c>
      <c r="C26" s="20" t="s">
        <v>7</v>
      </c>
      <c r="D26" s="9">
        <v>227.7</v>
      </c>
      <c r="E26" s="28">
        <f>D26/6*5</f>
        <v>189.74999999999997</v>
      </c>
      <c r="F26" s="21">
        <v>31.97</v>
      </c>
      <c r="G26" s="8">
        <f t="shared" si="0"/>
        <v>6066.31</v>
      </c>
      <c r="H26" s="8">
        <f t="shared" si="1"/>
        <v>7279.57</v>
      </c>
    </row>
    <row r="27" spans="1:8" s="15" customFormat="1" x14ac:dyDescent="0.25">
      <c r="A27" s="13" t="s">
        <v>67</v>
      </c>
      <c r="B27" s="13" t="s">
        <v>35</v>
      </c>
      <c r="C27" s="22"/>
      <c r="D27" s="14"/>
      <c r="E27" s="23"/>
      <c r="F27" s="14"/>
      <c r="G27" s="16">
        <f t="shared" si="0"/>
        <v>0</v>
      </c>
      <c r="H27" s="16">
        <f t="shared" si="1"/>
        <v>0</v>
      </c>
    </row>
    <row r="28" spans="1:8" ht="26.25" x14ac:dyDescent="0.25">
      <c r="A28" s="1" t="s">
        <v>68</v>
      </c>
      <c r="B28" s="1" t="s">
        <v>28</v>
      </c>
      <c r="C28" s="20" t="s">
        <v>6</v>
      </c>
      <c r="D28" s="9">
        <v>551.46</v>
      </c>
      <c r="E28" s="28">
        <f t="shared" ref="E28:E30" si="4">D28/6*5</f>
        <v>459.55000000000007</v>
      </c>
      <c r="F28" s="21">
        <v>44.5</v>
      </c>
      <c r="G28" s="8">
        <f t="shared" si="0"/>
        <v>20449.98</v>
      </c>
      <c r="H28" s="8">
        <f t="shared" si="1"/>
        <v>24539.97</v>
      </c>
    </row>
    <row r="29" spans="1:8" ht="39" x14ac:dyDescent="0.25">
      <c r="A29" s="1" t="s">
        <v>69</v>
      </c>
      <c r="B29" s="1" t="s">
        <v>66</v>
      </c>
      <c r="C29" s="20" t="s">
        <v>7</v>
      </c>
      <c r="D29" s="9">
        <v>103.8</v>
      </c>
      <c r="E29" s="28">
        <f t="shared" si="4"/>
        <v>86.5</v>
      </c>
      <c r="F29" s="21">
        <v>31.97</v>
      </c>
      <c r="G29" s="8">
        <f t="shared" si="0"/>
        <v>2765.41</v>
      </c>
      <c r="H29" s="8">
        <f t="shared" si="1"/>
        <v>3318.49</v>
      </c>
    </row>
    <row r="30" spans="1:8" x14ac:dyDescent="0.25">
      <c r="A30" s="1" t="s">
        <v>70</v>
      </c>
      <c r="B30" s="1" t="s">
        <v>71</v>
      </c>
      <c r="C30" s="20" t="s">
        <v>6</v>
      </c>
      <c r="D30" s="9">
        <v>3</v>
      </c>
      <c r="E30" s="28">
        <f t="shared" si="4"/>
        <v>2.5</v>
      </c>
      <c r="F30" s="21">
        <v>85.69</v>
      </c>
      <c r="G30" s="8">
        <f t="shared" si="0"/>
        <v>214.23</v>
      </c>
      <c r="H30" s="8">
        <f t="shared" si="1"/>
        <v>257.07</v>
      </c>
    </row>
    <row r="31" spans="1:8" s="15" customFormat="1" x14ac:dyDescent="0.25">
      <c r="A31" s="13" t="s">
        <v>72</v>
      </c>
      <c r="B31" s="13" t="s">
        <v>36</v>
      </c>
      <c r="C31" s="22"/>
      <c r="D31" s="14"/>
      <c r="E31" s="23"/>
      <c r="F31" s="14"/>
      <c r="G31" s="16">
        <f t="shared" si="0"/>
        <v>0</v>
      </c>
      <c r="H31" s="16">
        <f t="shared" si="1"/>
        <v>0</v>
      </c>
    </row>
    <row r="32" spans="1:8" ht="26.25" x14ac:dyDescent="0.25">
      <c r="A32" s="1" t="s">
        <v>73</v>
      </c>
      <c r="B32" s="1" t="s">
        <v>74</v>
      </c>
      <c r="C32" s="20" t="s">
        <v>6</v>
      </c>
      <c r="D32" s="9">
        <v>271.8</v>
      </c>
      <c r="E32" s="28">
        <f t="shared" ref="E32:E35" si="5">D32/6*5</f>
        <v>226.50000000000003</v>
      </c>
      <c r="F32" s="21">
        <v>51.04</v>
      </c>
      <c r="G32" s="8">
        <f t="shared" si="0"/>
        <v>11560.56</v>
      </c>
      <c r="H32" s="8">
        <f t="shared" si="1"/>
        <v>13872.67</v>
      </c>
    </row>
    <row r="33" spans="1:8" ht="39" x14ac:dyDescent="0.25">
      <c r="A33" s="1" t="s">
        <v>75</v>
      </c>
      <c r="B33" s="1" t="s">
        <v>76</v>
      </c>
      <c r="C33" s="20" t="s">
        <v>6</v>
      </c>
      <c r="D33" s="9">
        <v>271.8</v>
      </c>
      <c r="E33" s="28">
        <f t="shared" si="5"/>
        <v>226.50000000000003</v>
      </c>
      <c r="F33" s="21">
        <v>72.06</v>
      </c>
      <c r="G33" s="8">
        <f t="shared" si="0"/>
        <v>16321.59</v>
      </c>
      <c r="H33" s="8">
        <f t="shared" si="1"/>
        <v>19585.91</v>
      </c>
    </row>
    <row r="34" spans="1:8" ht="26.25" x14ac:dyDescent="0.25">
      <c r="A34" s="1" t="s">
        <v>77</v>
      </c>
      <c r="B34" s="1" t="s">
        <v>26</v>
      </c>
      <c r="C34" s="20" t="s">
        <v>7</v>
      </c>
      <c r="D34" s="9">
        <v>36</v>
      </c>
      <c r="E34" s="28">
        <f t="shared" si="5"/>
        <v>30</v>
      </c>
      <c r="F34" s="21">
        <v>28.41</v>
      </c>
      <c r="G34" s="8">
        <f t="shared" si="0"/>
        <v>852.3</v>
      </c>
      <c r="H34" s="8">
        <f t="shared" si="1"/>
        <v>1022.76</v>
      </c>
    </row>
    <row r="35" spans="1:8" x14ac:dyDescent="0.25">
      <c r="A35" s="1" t="s">
        <v>78</v>
      </c>
      <c r="B35" s="1" t="s">
        <v>27</v>
      </c>
      <c r="C35" s="20" t="s">
        <v>7</v>
      </c>
      <c r="D35" s="9">
        <v>72</v>
      </c>
      <c r="E35" s="28">
        <f t="shared" si="5"/>
        <v>60</v>
      </c>
      <c r="F35" s="21">
        <v>7.79</v>
      </c>
      <c r="G35" s="8">
        <f t="shared" si="0"/>
        <v>467.4</v>
      </c>
      <c r="H35" s="8">
        <f t="shared" si="1"/>
        <v>560.88</v>
      </c>
    </row>
    <row r="36" spans="1:8" s="15" customFormat="1" x14ac:dyDescent="0.25">
      <c r="A36" s="13" t="s">
        <v>79</v>
      </c>
      <c r="B36" s="13" t="s">
        <v>80</v>
      </c>
      <c r="C36" s="22"/>
      <c r="D36" s="14"/>
      <c r="E36" s="23"/>
      <c r="F36" s="14"/>
      <c r="G36" s="16">
        <f t="shared" si="0"/>
        <v>0</v>
      </c>
      <c r="H36" s="16">
        <f t="shared" si="1"/>
        <v>0</v>
      </c>
    </row>
    <row r="37" spans="1:8" ht="26.25" x14ac:dyDescent="0.25">
      <c r="A37" s="1" t="s">
        <v>81</v>
      </c>
      <c r="B37" s="1" t="s">
        <v>82</v>
      </c>
      <c r="C37" s="20" t="s">
        <v>9</v>
      </c>
      <c r="D37" s="9">
        <v>6</v>
      </c>
      <c r="E37" s="28">
        <f t="shared" ref="E37:E39" si="6">D37/6*5</f>
        <v>5</v>
      </c>
      <c r="F37" s="21">
        <v>677.12</v>
      </c>
      <c r="G37" s="8">
        <f t="shared" si="0"/>
        <v>3385.6</v>
      </c>
      <c r="H37" s="8">
        <f t="shared" si="1"/>
        <v>4062.72</v>
      </c>
    </row>
    <row r="38" spans="1:8" ht="26.25" x14ac:dyDescent="0.25">
      <c r="A38" s="1" t="s">
        <v>83</v>
      </c>
      <c r="B38" s="1" t="s">
        <v>84</v>
      </c>
      <c r="C38" s="20" t="s">
        <v>6</v>
      </c>
      <c r="D38" s="9">
        <v>18.899999999999999</v>
      </c>
      <c r="E38" s="28">
        <f t="shared" si="6"/>
        <v>15.75</v>
      </c>
      <c r="F38" s="21">
        <v>419.4</v>
      </c>
      <c r="G38" s="8">
        <f t="shared" si="0"/>
        <v>6605.55</v>
      </c>
      <c r="H38" s="8">
        <f t="shared" si="1"/>
        <v>7926.66</v>
      </c>
    </row>
    <row r="39" spans="1:8" ht="51.75" x14ac:dyDescent="0.25">
      <c r="A39" s="1" t="s">
        <v>85</v>
      </c>
      <c r="B39" s="1" t="s">
        <v>86</v>
      </c>
      <c r="C39" s="20" t="s">
        <v>6</v>
      </c>
      <c r="D39" s="9">
        <v>13.2</v>
      </c>
      <c r="E39" s="28">
        <f t="shared" si="6"/>
        <v>10.999999999999998</v>
      </c>
      <c r="F39" s="21">
        <v>338.81</v>
      </c>
      <c r="G39" s="8">
        <f t="shared" si="0"/>
        <v>3726.91</v>
      </c>
      <c r="H39" s="8">
        <f t="shared" si="1"/>
        <v>4472.29</v>
      </c>
    </row>
    <row r="40" spans="1:8" s="15" customFormat="1" x14ac:dyDescent="0.25">
      <c r="A40" s="13" t="s">
        <v>87</v>
      </c>
      <c r="B40" s="13" t="s">
        <v>88</v>
      </c>
      <c r="C40" s="22"/>
      <c r="D40" s="14"/>
      <c r="E40" s="23"/>
      <c r="F40" s="14"/>
      <c r="G40" s="16">
        <f t="shared" si="0"/>
        <v>0</v>
      </c>
      <c r="H40" s="16">
        <f t="shared" si="1"/>
        <v>0</v>
      </c>
    </row>
    <row r="41" spans="1:8" ht="26.25" x14ac:dyDescent="0.25">
      <c r="A41" s="1" t="s">
        <v>89</v>
      </c>
      <c r="B41" s="1" t="s">
        <v>29</v>
      </c>
      <c r="C41" s="20" t="s">
        <v>6</v>
      </c>
      <c r="D41" s="9">
        <v>715.68</v>
      </c>
      <c r="E41" s="28">
        <f t="shared" ref="E41:E42" si="7">D41/6*5</f>
        <v>596.4</v>
      </c>
      <c r="F41" s="21">
        <v>6.72</v>
      </c>
      <c r="G41" s="8">
        <f t="shared" si="0"/>
        <v>4007.81</v>
      </c>
      <c r="H41" s="8">
        <f t="shared" si="1"/>
        <v>4809.37</v>
      </c>
    </row>
    <row r="42" spans="1:8" ht="26.25" x14ac:dyDescent="0.25">
      <c r="A42" s="1" t="s">
        <v>90</v>
      </c>
      <c r="B42" s="1" t="s">
        <v>91</v>
      </c>
      <c r="C42" s="20" t="s">
        <v>6</v>
      </c>
      <c r="D42" s="9">
        <v>715.68</v>
      </c>
      <c r="E42" s="28">
        <f t="shared" si="7"/>
        <v>596.4</v>
      </c>
      <c r="F42" s="21">
        <v>27.68</v>
      </c>
      <c r="G42" s="8">
        <f t="shared" si="0"/>
        <v>16508.349999999999</v>
      </c>
      <c r="H42" s="8">
        <f t="shared" si="1"/>
        <v>19810.02</v>
      </c>
    </row>
    <row r="43" spans="1:8" s="15" customFormat="1" x14ac:dyDescent="0.25">
      <c r="A43" s="13" t="s">
        <v>92</v>
      </c>
      <c r="B43" s="13" t="s">
        <v>93</v>
      </c>
      <c r="C43" s="22"/>
      <c r="D43" s="14"/>
      <c r="E43" s="23"/>
      <c r="F43" s="14"/>
      <c r="G43" s="16">
        <f t="shared" si="0"/>
        <v>0</v>
      </c>
      <c r="H43" s="16">
        <f t="shared" si="1"/>
        <v>0</v>
      </c>
    </row>
    <row r="44" spans="1:8" ht="26.25" x14ac:dyDescent="0.25">
      <c r="A44" s="1" t="s">
        <v>94</v>
      </c>
      <c r="B44" s="1" t="s">
        <v>29</v>
      </c>
      <c r="C44" s="20" t="s">
        <v>6</v>
      </c>
      <c r="D44" s="9">
        <v>475.8</v>
      </c>
      <c r="E44" s="28">
        <f t="shared" ref="E44:E45" si="8">D44/6*5</f>
        <v>396.5</v>
      </c>
      <c r="F44" s="21">
        <v>6.72</v>
      </c>
      <c r="G44" s="8">
        <f t="shared" si="0"/>
        <v>2664.48</v>
      </c>
      <c r="H44" s="8">
        <f t="shared" si="1"/>
        <v>3197.38</v>
      </c>
    </row>
    <row r="45" spans="1:8" ht="26.25" x14ac:dyDescent="0.25">
      <c r="A45" s="1" t="s">
        <v>95</v>
      </c>
      <c r="B45" s="1" t="s">
        <v>96</v>
      </c>
      <c r="C45" s="20" t="s">
        <v>6</v>
      </c>
      <c r="D45" s="9">
        <v>475.8</v>
      </c>
      <c r="E45" s="28">
        <f t="shared" si="8"/>
        <v>396.5</v>
      </c>
      <c r="F45" s="21">
        <v>35.18</v>
      </c>
      <c r="G45" s="8">
        <f t="shared" si="0"/>
        <v>13948.87</v>
      </c>
      <c r="H45" s="8">
        <f t="shared" si="1"/>
        <v>16738.64</v>
      </c>
    </row>
    <row r="46" spans="1:8" s="15" customFormat="1" x14ac:dyDescent="0.25">
      <c r="A46" s="13" t="s">
        <v>97</v>
      </c>
      <c r="B46" s="13" t="s">
        <v>98</v>
      </c>
      <c r="C46" s="22"/>
      <c r="D46" s="14"/>
      <c r="E46" s="23"/>
      <c r="F46" s="14"/>
      <c r="G46" s="16">
        <f t="shared" si="0"/>
        <v>0</v>
      </c>
      <c r="H46" s="16">
        <f t="shared" si="1"/>
        <v>0</v>
      </c>
    </row>
    <row r="47" spans="1:8" x14ac:dyDescent="0.25">
      <c r="A47" s="1" t="s">
        <v>99</v>
      </c>
      <c r="B47" s="1" t="s">
        <v>100</v>
      </c>
      <c r="C47" s="20" t="s">
        <v>22</v>
      </c>
      <c r="D47" s="9">
        <v>6.36</v>
      </c>
      <c r="E47" s="28">
        <f t="shared" ref="E47:E48" si="9">D47/6*5</f>
        <v>5.3000000000000007</v>
      </c>
      <c r="F47" s="21">
        <v>1061.4100000000001</v>
      </c>
      <c r="G47" s="8">
        <f t="shared" si="0"/>
        <v>5625.47</v>
      </c>
      <c r="H47" s="8">
        <f t="shared" si="1"/>
        <v>6750.57</v>
      </c>
    </row>
    <row r="48" spans="1:8" x14ac:dyDescent="0.25">
      <c r="A48" s="1" t="s">
        <v>101</v>
      </c>
      <c r="B48" s="1" t="s">
        <v>102</v>
      </c>
      <c r="C48" s="20" t="s">
        <v>6</v>
      </c>
      <c r="D48" s="9">
        <v>211.98</v>
      </c>
      <c r="E48" s="28">
        <f t="shared" si="9"/>
        <v>176.64999999999998</v>
      </c>
      <c r="F48" s="21">
        <v>34.590000000000003</v>
      </c>
      <c r="G48" s="8">
        <f t="shared" si="0"/>
        <v>6110.32</v>
      </c>
      <c r="H48" s="8">
        <f t="shared" si="1"/>
        <v>7332.39</v>
      </c>
    </row>
    <row r="49" spans="1:8" s="15" customFormat="1" x14ac:dyDescent="0.25">
      <c r="A49" s="13" t="s">
        <v>103</v>
      </c>
      <c r="B49" s="13" t="s">
        <v>104</v>
      </c>
      <c r="C49" s="22"/>
      <c r="D49" s="14"/>
      <c r="E49" s="23"/>
      <c r="F49" s="14"/>
      <c r="G49" s="16">
        <f t="shared" si="0"/>
        <v>0</v>
      </c>
      <c r="H49" s="16">
        <f t="shared" si="1"/>
        <v>0</v>
      </c>
    </row>
    <row r="50" spans="1:8" x14ac:dyDescent="0.25">
      <c r="A50" s="1" t="s">
        <v>105</v>
      </c>
      <c r="B50" s="1" t="s">
        <v>106</v>
      </c>
      <c r="C50" s="20" t="s">
        <v>7</v>
      </c>
      <c r="D50" s="9">
        <v>12.6</v>
      </c>
      <c r="E50" s="28">
        <f t="shared" ref="E50:E51" si="10">D50/6*5</f>
        <v>10.5</v>
      </c>
      <c r="F50" s="21">
        <v>103.22</v>
      </c>
      <c r="G50" s="8">
        <f t="shared" si="0"/>
        <v>1083.81</v>
      </c>
      <c r="H50" s="8">
        <f t="shared" si="1"/>
        <v>1300.57</v>
      </c>
    </row>
    <row r="51" spans="1:8" x14ac:dyDescent="0.25">
      <c r="A51" s="1" t="s">
        <v>107</v>
      </c>
      <c r="B51" s="1" t="s">
        <v>108</v>
      </c>
      <c r="C51" s="20" t="s">
        <v>7</v>
      </c>
      <c r="D51" s="9">
        <v>13.5</v>
      </c>
      <c r="E51" s="28">
        <f t="shared" si="10"/>
        <v>11.25</v>
      </c>
      <c r="F51" s="21">
        <v>101.23</v>
      </c>
      <c r="G51" s="8">
        <f t="shared" si="0"/>
        <v>1138.8399999999999</v>
      </c>
      <c r="H51" s="8">
        <f t="shared" si="1"/>
        <v>1366.61</v>
      </c>
    </row>
    <row r="52" spans="1:8" s="15" customFormat="1" x14ac:dyDescent="0.25">
      <c r="A52" s="13" t="s">
        <v>109</v>
      </c>
      <c r="B52" s="13" t="s">
        <v>110</v>
      </c>
      <c r="C52" s="22"/>
      <c r="D52" s="14"/>
      <c r="E52" s="23"/>
      <c r="F52" s="14"/>
      <c r="G52" s="16">
        <f t="shared" si="0"/>
        <v>0</v>
      </c>
      <c r="H52" s="16">
        <f t="shared" si="1"/>
        <v>0</v>
      </c>
    </row>
    <row r="53" spans="1:8" s="15" customFormat="1" x14ac:dyDescent="0.25">
      <c r="A53" s="13" t="s">
        <v>111</v>
      </c>
      <c r="B53" s="13" t="s">
        <v>112</v>
      </c>
      <c r="C53" s="22"/>
      <c r="D53" s="14"/>
      <c r="E53" s="23"/>
      <c r="F53" s="14"/>
      <c r="G53" s="16">
        <f t="shared" si="0"/>
        <v>0</v>
      </c>
      <c r="H53" s="16">
        <f t="shared" si="1"/>
        <v>0</v>
      </c>
    </row>
    <row r="54" spans="1:8" ht="26.25" x14ac:dyDescent="0.25">
      <c r="A54" s="1" t="s">
        <v>113</v>
      </c>
      <c r="B54" s="1" t="s">
        <v>114</v>
      </c>
      <c r="C54" s="20" t="s">
        <v>9</v>
      </c>
      <c r="D54" s="9">
        <v>66</v>
      </c>
      <c r="E54" s="28">
        <f t="shared" ref="E54:E60" si="11">D54/6*5</f>
        <v>55</v>
      </c>
      <c r="F54" s="21">
        <v>8.7799999999999994</v>
      </c>
      <c r="G54" s="8">
        <f t="shared" si="0"/>
        <v>482.9</v>
      </c>
      <c r="H54" s="8">
        <f t="shared" si="1"/>
        <v>579.48</v>
      </c>
    </row>
    <row r="55" spans="1:8" x14ac:dyDescent="0.25">
      <c r="A55" s="1" t="s">
        <v>115</v>
      </c>
      <c r="B55" s="1" t="s">
        <v>116</v>
      </c>
      <c r="C55" s="20" t="s">
        <v>9</v>
      </c>
      <c r="D55" s="9">
        <v>78</v>
      </c>
      <c r="E55" s="28">
        <f t="shared" si="11"/>
        <v>65</v>
      </c>
      <c r="F55" s="21">
        <v>8.81</v>
      </c>
      <c r="G55" s="8">
        <f t="shared" si="0"/>
        <v>572.65</v>
      </c>
      <c r="H55" s="8">
        <f t="shared" si="1"/>
        <v>687.18</v>
      </c>
    </row>
    <row r="56" spans="1:8" ht="26.25" x14ac:dyDescent="0.25">
      <c r="A56" s="1" t="s">
        <v>117</v>
      </c>
      <c r="B56" s="1" t="s">
        <v>118</v>
      </c>
      <c r="C56" s="20" t="s">
        <v>9</v>
      </c>
      <c r="D56" s="9">
        <v>30</v>
      </c>
      <c r="E56" s="28">
        <f t="shared" si="11"/>
        <v>25</v>
      </c>
      <c r="F56" s="21">
        <v>14.1</v>
      </c>
      <c r="G56" s="8">
        <f t="shared" si="0"/>
        <v>352.5</v>
      </c>
      <c r="H56" s="8">
        <f t="shared" si="1"/>
        <v>423</v>
      </c>
    </row>
    <row r="57" spans="1:8" x14ac:dyDescent="0.25">
      <c r="A57" s="1" t="s">
        <v>119</v>
      </c>
      <c r="B57" s="1" t="s">
        <v>120</v>
      </c>
      <c r="C57" s="20" t="s">
        <v>9</v>
      </c>
      <c r="D57" s="9">
        <v>6</v>
      </c>
      <c r="E57" s="28">
        <f t="shared" si="11"/>
        <v>5</v>
      </c>
      <c r="F57" s="21">
        <v>5.38</v>
      </c>
      <c r="G57" s="8">
        <f t="shared" si="0"/>
        <v>26.9</v>
      </c>
      <c r="H57" s="8">
        <f t="shared" si="1"/>
        <v>32.28</v>
      </c>
    </row>
    <row r="58" spans="1:8" x14ac:dyDescent="0.25">
      <c r="A58" s="1" t="s">
        <v>121</v>
      </c>
      <c r="B58" s="1" t="s">
        <v>122</v>
      </c>
      <c r="C58" s="20" t="s">
        <v>9</v>
      </c>
      <c r="D58" s="9">
        <v>6</v>
      </c>
      <c r="E58" s="28">
        <f t="shared" si="11"/>
        <v>5</v>
      </c>
      <c r="F58" s="21">
        <v>9.76</v>
      </c>
      <c r="G58" s="8">
        <f t="shared" si="0"/>
        <v>48.8</v>
      </c>
      <c r="H58" s="8">
        <f t="shared" si="1"/>
        <v>58.56</v>
      </c>
    </row>
    <row r="59" spans="1:8" x14ac:dyDescent="0.25">
      <c r="A59" s="1" t="s">
        <v>123</v>
      </c>
      <c r="B59" s="1" t="s">
        <v>124</v>
      </c>
      <c r="C59" s="20" t="s">
        <v>9</v>
      </c>
      <c r="D59" s="9">
        <v>30</v>
      </c>
      <c r="E59" s="28">
        <f t="shared" si="11"/>
        <v>25</v>
      </c>
      <c r="F59" s="21">
        <v>10</v>
      </c>
      <c r="G59" s="8">
        <f t="shared" si="0"/>
        <v>250</v>
      </c>
      <c r="H59" s="8">
        <f t="shared" si="1"/>
        <v>300</v>
      </c>
    </row>
    <row r="60" spans="1:8" x14ac:dyDescent="0.25">
      <c r="A60" s="1" t="s">
        <v>125</v>
      </c>
      <c r="B60" s="1" t="s">
        <v>126</v>
      </c>
      <c r="C60" s="20" t="s">
        <v>7</v>
      </c>
      <c r="D60" s="9">
        <v>153.41999999999999</v>
      </c>
      <c r="E60" s="28">
        <f t="shared" si="11"/>
        <v>127.84999999999998</v>
      </c>
      <c r="F60" s="21">
        <v>14.48</v>
      </c>
      <c r="G60" s="8">
        <f t="shared" si="0"/>
        <v>1851.27</v>
      </c>
      <c r="H60" s="8">
        <f t="shared" si="1"/>
        <v>2221.52</v>
      </c>
    </row>
    <row r="61" spans="1:8" s="15" customFormat="1" x14ac:dyDescent="0.25">
      <c r="A61" s="13" t="s">
        <v>127</v>
      </c>
      <c r="B61" s="13" t="s">
        <v>128</v>
      </c>
      <c r="C61" s="22"/>
      <c r="D61" s="14"/>
      <c r="E61" s="23"/>
      <c r="F61" s="14"/>
      <c r="G61" s="16">
        <f t="shared" si="0"/>
        <v>0</v>
      </c>
      <c r="H61" s="16">
        <f t="shared" si="1"/>
        <v>0</v>
      </c>
    </row>
    <row r="62" spans="1:8" x14ac:dyDescent="0.25">
      <c r="A62" s="1" t="s">
        <v>129</v>
      </c>
      <c r="B62" s="1" t="s">
        <v>130</v>
      </c>
      <c r="C62" s="20" t="s">
        <v>9</v>
      </c>
      <c r="D62" s="9">
        <v>12</v>
      </c>
      <c r="E62" s="28">
        <f t="shared" ref="E62:E63" si="12">D62/6*5</f>
        <v>10</v>
      </c>
      <c r="F62" s="21">
        <v>48.5</v>
      </c>
      <c r="G62" s="8">
        <f t="shared" si="0"/>
        <v>485</v>
      </c>
      <c r="H62" s="8">
        <f t="shared" si="1"/>
        <v>582</v>
      </c>
    </row>
    <row r="63" spans="1:8" ht="26.25" x14ac:dyDescent="0.25">
      <c r="A63" s="1" t="s">
        <v>131</v>
      </c>
      <c r="B63" s="1" t="s">
        <v>132</v>
      </c>
      <c r="C63" s="20" t="s">
        <v>9</v>
      </c>
      <c r="D63" s="9">
        <v>18</v>
      </c>
      <c r="E63" s="28">
        <f t="shared" si="12"/>
        <v>15</v>
      </c>
      <c r="F63" s="21">
        <v>62.62</v>
      </c>
      <c r="G63" s="8">
        <f t="shared" si="0"/>
        <v>939.3</v>
      </c>
      <c r="H63" s="8">
        <f t="shared" si="1"/>
        <v>1127.1600000000001</v>
      </c>
    </row>
    <row r="64" spans="1:8" s="15" customFormat="1" x14ac:dyDescent="0.25">
      <c r="A64" s="13" t="s">
        <v>133</v>
      </c>
      <c r="B64" s="13" t="s">
        <v>134</v>
      </c>
      <c r="C64" s="22"/>
      <c r="D64" s="14"/>
      <c r="E64" s="23"/>
      <c r="F64" s="14"/>
      <c r="G64" s="16">
        <f t="shared" si="0"/>
        <v>0</v>
      </c>
      <c r="H64" s="16">
        <f t="shared" si="1"/>
        <v>0</v>
      </c>
    </row>
    <row r="65" spans="1:8" x14ac:dyDescent="0.25">
      <c r="A65" s="1" t="s">
        <v>135</v>
      </c>
      <c r="B65" s="1" t="s">
        <v>136</v>
      </c>
      <c r="C65" s="20" t="s">
        <v>9</v>
      </c>
      <c r="D65" s="9">
        <v>6</v>
      </c>
      <c r="E65" s="28">
        <f>D65/6*5</f>
        <v>5</v>
      </c>
      <c r="F65" s="21">
        <v>31.61</v>
      </c>
      <c r="G65" s="8">
        <f t="shared" si="0"/>
        <v>158.05000000000001</v>
      </c>
      <c r="H65" s="8">
        <f t="shared" si="1"/>
        <v>189.66</v>
      </c>
    </row>
    <row r="66" spans="1:8" s="15" customFormat="1" x14ac:dyDescent="0.25">
      <c r="A66" s="13" t="s">
        <v>137</v>
      </c>
      <c r="B66" s="13" t="s">
        <v>138</v>
      </c>
      <c r="C66" s="22"/>
      <c r="D66" s="14"/>
      <c r="E66" s="23"/>
      <c r="F66" s="14"/>
      <c r="G66" s="16">
        <f t="shared" si="0"/>
        <v>0</v>
      </c>
      <c r="H66" s="16">
        <f t="shared" si="1"/>
        <v>0</v>
      </c>
    </row>
    <row r="67" spans="1:8" ht="39" x14ac:dyDescent="0.25">
      <c r="A67" s="1" t="s">
        <v>139</v>
      </c>
      <c r="B67" s="1" t="s">
        <v>140</v>
      </c>
      <c r="C67" s="20" t="s">
        <v>9</v>
      </c>
      <c r="D67" s="9">
        <v>6</v>
      </c>
      <c r="E67" s="28">
        <f t="shared" ref="E67:E68" si="13">D67/6*5</f>
        <v>5</v>
      </c>
      <c r="F67" s="21">
        <v>141.66</v>
      </c>
      <c r="G67" s="8">
        <f t="shared" si="0"/>
        <v>708.3</v>
      </c>
      <c r="H67" s="8">
        <f t="shared" si="1"/>
        <v>849.96</v>
      </c>
    </row>
    <row r="68" spans="1:8" ht="26.25" x14ac:dyDescent="0.25">
      <c r="A68" s="1" t="s">
        <v>141</v>
      </c>
      <c r="B68" s="1" t="s">
        <v>142</v>
      </c>
      <c r="C68" s="20" t="s">
        <v>9</v>
      </c>
      <c r="D68" s="9">
        <v>6</v>
      </c>
      <c r="E68" s="28">
        <f t="shared" si="13"/>
        <v>5</v>
      </c>
      <c r="F68" s="21">
        <v>116.66</v>
      </c>
      <c r="G68" s="8">
        <f t="shared" si="0"/>
        <v>583.29999999999995</v>
      </c>
      <c r="H68" s="8">
        <f t="shared" si="1"/>
        <v>699.96</v>
      </c>
    </row>
    <row r="69" spans="1:8" s="15" customFormat="1" x14ac:dyDescent="0.25">
      <c r="A69" s="13" t="s">
        <v>143</v>
      </c>
      <c r="B69" s="13" t="s">
        <v>144</v>
      </c>
      <c r="C69" s="22"/>
      <c r="D69" s="14"/>
      <c r="E69" s="23"/>
      <c r="F69" s="14"/>
      <c r="G69" s="16">
        <f t="shared" si="0"/>
        <v>0</v>
      </c>
      <c r="H69" s="16">
        <f t="shared" si="1"/>
        <v>0</v>
      </c>
    </row>
    <row r="70" spans="1:8" s="15" customFormat="1" x14ac:dyDescent="0.25">
      <c r="A70" s="13" t="s">
        <v>145</v>
      </c>
      <c r="B70" s="13" t="s">
        <v>146</v>
      </c>
      <c r="C70" s="22"/>
      <c r="D70" s="14"/>
      <c r="E70" s="23"/>
      <c r="F70" s="14"/>
      <c r="G70" s="16">
        <f t="shared" si="0"/>
        <v>0</v>
      </c>
      <c r="H70" s="16">
        <f t="shared" si="1"/>
        <v>0</v>
      </c>
    </row>
    <row r="71" spans="1:8" ht="26.25" x14ac:dyDescent="0.25">
      <c r="A71" s="1" t="s">
        <v>147</v>
      </c>
      <c r="B71" s="1" t="s">
        <v>148</v>
      </c>
      <c r="C71" s="20" t="s">
        <v>9</v>
      </c>
      <c r="D71" s="9">
        <v>6</v>
      </c>
      <c r="E71" s="28">
        <f>D71/6*5</f>
        <v>5</v>
      </c>
      <c r="F71" s="21">
        <v>35.81</v>
      </c>
      <c r="G71" s="8">
        <f t="shared" si="0"/>
        <v>179.05</v>
      </c>
      <c r="H71" s="8">
        <f t="shared" si="1"/>
        <v>214.86</v>
      </c>
    </row>
    <row r="72" spans="1:8" s="15" customFormat="1" x14ac:dyDescent="0.25">
      <c r="A72" s="13" t="s">
        <v>149</v>
      </c>
      <c r="B72" s="13" t="s">
        <v>150</v>
      </c>
      <c r="C72" s="22"/>
      <c r="D72" s="14"/>
      <c r="E72" s="23"/>
      <c r="F72" s="14"/>
      <c r="G72" s="16">
        <f t="shared" si="0"/>
        <v>0</v>
      </c>
      <c r="H72" s="16">
        <f t="shared" si="1"/>
        <v>0</v>
      </c>
    </row>
    <row r="73" spans="1:8" x14ac:dyDescent="0.25">
      <c r="A73" s="1" t="s">
        <v>151</v>
      </c>
      <c r="B73" s="1" t="s">
        <v>152</v>
      </c>
      <c r="C73" s="20" t="s">
        <v>9</v>
      </c>
      <c r="D73" s="9">
        <v>6</v>
      </c>
      <c r="E73" s="28">
        <f t="shared" ref="E73:E74" si="14">D73/6*5</f>
        <v>5</v>
      </c>
      <c r="F73" s="21">
        <v>635.07000000000005</v>
      </c>
      <c r="G73" s="8">
        <f t="shared" ref="G73:G136" si="15">ROUND(F73*E73,2)</f>
        <v>3175.35</v>
      </c>
      <c r="H73" s="8">
        <f t="shared" ref="H73:H136" si="16">ROUND(D73*F73,2)</f>
        <v>3810.42</v>
      </c>
    </row>
    <row r="74" spans="1:8" x14ac:dyDescent="0.25">
      <c r="A74" s="1" t="s">
        <v>153</v>
      </c>
      <c r="B74" s="1" t="s">
        <v>154</v>
      </c>
      <c r="C74" s="20" t="s">
        <v>9</v>
      </c>
      <c r="D74" s="9">
        <v>6</v>
      </c>
      <c r="E74" s="28">
        <f t="shared" si="14"/>
        <v>5</v>
      </c>
      <c r="F74" s="21">
        <v>635.07000000000005</v>
      </c>
      <c r="G74" s="8">
        <f t="shared" si="15"/>
        <v>3175.35</v>
      </c>
      <c r="H74" s="8">
        <f t="shared" si="16"/>
        <v>3810.42</v>
      </c>
    </row>
    <row r="75" spans="1:8" s="15" customFormat="1" x14ac:dyDescent="0.25">
      <c r="A75" s="13" t="s">
        <v>155</v>
      </c>
      <c r="B75" s="13" t="s">
        <v>112</v>
      </c>
      <c r="C75" s="22"/>
      <c r="D75" s="14"/>
      <c r="E75" s="23"/>
      <c r="F75" s="14"/>
      <c r="G75" s="16">
        <f t="shared" si="15"/>
        <v>0</v>
      </c>
      <c r="H75" s="16">
        <f t="shared" si="16"/>
        <v>0</v>
      </c>
    </row>
    <row r="76" spans="1:8" ht="26.25" x14ac:dyDescent="0.25">
      <c r="A76" s="1" t="s">
        <v>156</v>
      </c>
      <c r="B76" s="1" t="s">
        <v>157</v>
      </c>
      <c r="C76" s="20" t="s">
        <v>9</v>
      </c>
      <c r="D76" s="9">
        <v>6</v>
      </c>
      <c r="E76" s="28">
        <f t="shared" ref="E76:E136" si="17">D76/6*5</f>
        <v>5</v>
      </c>
      <c r="F76" s="21">
        <v>11.13</v>
      </c>
      <c r="G76" s="8">
        <f t="shared" si="15"/>
        <v>55.65</v>
      </c>
      <c r="H76" s="8">
        <f t="shared" si="16"/>
        <v>66.78</v>
      </c>
    </row>
    <row r="77" spans="1:8" ht="26.25" x14ac:dyDescent="0.25">
      <c r="A77" s="1" t="s">
        <v>158</v>
      </c>
      <c r="B77" s="1" t="s">
        <v>159</v>
      </c>
      <c r="C77" s="20" t="s">
        <v>9</v>
      </c>
      <c r="D77" s="9">
        <v>12</v>
      </c>
      <c r="E77" s="28">
        <f t="shared" si="17"/>
        <v>10</v>
      </c>
      <c r="F77" s="21">
        <v>12.67</v>
      </c>
      <c r="G77" s="8">
        <f t="shared" si="15"/>
        <v>126.7</v>
      </c>
      <c r="H77" s="8">
        <f t="shared" si="16"/>
        <v>152.04</v>
      </c>
    </row>
    <row r="78" spans="1:8" ht="26.25" x14ac:dyDescent="0.25">
      <c r="A78" s="1" t="s">
        <v>160</v>
      </c>
      <c r="B78" s="1" t="s">
        <v>161</v>
      </c>
      <c r="C78" s="20" t="s">
        <v>9</v>
      </c>
      <c r="D78" s="9">
        <v>24</v>
      </c>
      <c r="E78" s="28">
        <f t="shared" si="17"/>
        <v>20</v>
      </c>
      <c r="F78" s="21">
        <v>11.95</v>
      </c>
      <c r="G78" s="8">
        <f t="shared" si="15"/>
        <v>239</v>
      </c>
      <c r="H78" s="8">
        <f t="shared" si="16"/>
        <v>286.8</v>
      </c>
    </row>
    <row r="79" spans="1:8" ht="26.25" x14ac:dyDescent="0.25">
      <c r="A79" s="1" t="s">
        <v>162</v>
      </c>
      <c r="B79" s="1" t="s">
        <v>163</v>
      </c>
      <c r="C79" s="20" t="s">
        <v>9</v>
      </c>
      <c r="D79" s="9">
        <v>6</v>
      </c>
      <c r="E79" s="28">
        <f t="shared" si="17"/>
        <v>5</v>
      </c>
      <c r="F79" s="21">
        <v>24.41</v>
      </c>
      <c r="G79" s="8">
        <f t="shared" si="15"/>
        <v>122.05</v>
      </c>
      <c r="H79" s="8">
        <f t="shared" si="16"/>
        <v>146.46</v>
      </c>
    </row>
    <row r="80" spans="1:8" ht="26.25" x14ac:dyDescent="0.25">
      <c r="A80" s="1" t="s">
        <v>164</v>
      </c>
      <c r="B80" s="1" t="s">
        <v>165</v>
      </c>
      <c r="C80" s="20" t="s">
        <v>9</v>
      </c>
      <c r="D80" s="9">
        <v>12</v>
      </c>
      <c r="E80" s="28">
        <f t="shared" si="17"/>
        <v>10</v>
      </c>
      <c r="F80" s="21">
        <v>15.78</v>
      </c>
      <c r="G80" s="8">
        <f t="shared" si="15"/>
        <v>157.80000000000001</v>
      </c>
      <c r="H80" s="8">
        <f t="shared" si="16"/>
        <v>189.36</v>
      </c>
    </row>
    <row r="81" spans="1:8" ht="26.25" x14ac:dyDescent="0.25">
      <c r="A81" s="1" t="s">
        <v>166</v>
      </c>
      <c r="B81" s="1" t="s">
        <v>167</v>
      </c>
      <c r="C81" s="20" t="s">
        <v>9</v>
      </c>
      <c r="D81" s="9">
        <v>24</v>
      </c>
      <c r="E81" s="28">
        <f t="shared" si="17"/>
        <v>20</v>
      </c>
      <c r="F81" s="21">
        <v>9.9499999999999993</v>
      </c>
      <c r="G81" s="8">
        <f t="shared" si="15"/>
        <v>199</v>
      </c>
      <c r="H81" s="8">
        <f t="shared" si="16"/>
        <v>238.8</v>
      </c>
    </row>
    <row r="82" spans="1:8" ht="26.25" x14ac:dyDescent="0.25">
      <c r="A82" s="1" t="s">
        <v>168</v>
      </c>
      <c r="B82" s="1" t="s">
        <v>169</v>
      </c>
      <c r="C82" s="20" t="s">
        <v>9</v>
      </c>
      <c r="D82" s="9">
        <v>6</v>
      </c>
      <c r="E82" s="28">
        <f t="shared" si="17"/>
        <v>5</v>
      </c>
      <c r="F82" s="21">
        <v>27.79</v>
      </c>
      <c r="G82" s="8">
        <f t="shared" si="15"/>
        <v>138.94999999999999</v>
      </c>
      <c r="H82" s="8">
        <f t="shared" si="16"/>
        <v>166.74</v>
      </c>
    </row>
    <row r="83" spans="1:8" ht="26.25" x14ac:dyDescent="0.25">
      <c r="A83" s="1" t="s">
        <v>170</v>
      </c>
      <c r="B83" s="1" t="s">
        <v>171</v>
      </c>
      <c r="C83" s="20" t="s">
        <v>9</v>
      </c>
      <c r="D83" s="9">
        <v>6</v>
      </c>
      <c r="E83" s="28">
        <f t="shared" si="17"/>
        <v>5</v>
      </c>
      <c r="F83" s="21">
        <v>56.94</v>
      </c>
      <c r="G83" s="8">
        <f t="shared" si="15"/>
        <v>284.7</v>
      </c>
      <c r="H83" s="8">
        <f t="shared" si="16"/>
        <v>341.64</v>
      </c>
    </row>
    <row r="84" spans="1:8" ht="26.25" x14ac:dyDescent="0.25">
      <c r="A84" s="1" t="s">
        <v>172</v>
      </c>
      <c r="B84" s="1" t="s">
        <v>173</v>
      </c>
      <c r="C84" s="20" t="s">
        <v>9</v>
      </c>
      <c r="D84" s="9">
        <v>6</v>
      </c>
      <c r="E84" s="28">
        <f t="shared" si="17"/>
        <v>5</v>
      </c>
      <c r="F84" s="21">
        <v>24.63</v>
      </c>
      <c r="G84" s="8">
        <f t="shared" si="15"/>
        <v>123.15</v>
      </c>
      <c r="H84" s="8">
        <f t="shared" si="16"/>
        <v>147.78</v>
      </c>
    </row>
    <row r="85" spans="1:8" ht="26.25" x14ac:dyDescent="0.25">
      <c r="A85" s="1" t="s">
        <v>174</v>
      </c>
      <c r="B85" s="1" t="s">
        <v>175</v>
      </c>
      <c r="C85" s="20" t="s">
        <v>9</v>
      </c>
      <c r="D85" s="9">
        <v>6</v>
      </c>
      <c r="E85" s="28">
        <f t="shared" si="17"/>
        <v>5</v>
      </c>
      <c r="F85" s="21">
        <v>10.81</v>
      </c>
      <c r="G85" s="8">
        <f t="shared" si="15"/>
        <v>54.05</v>
      </c>
      <c r="H85" s="8">
        <f t="shared" si="16"/>
        <v>64.86</v>
      </c>
    </row>
    <row r="86" spans="1:8" ht="26.25" x14ac:dyDescent="0.25">
      <c r="A86" s="1" t="s">
        <v>176</v>
      </c>
      <c r="B86" s="1" t="s">
        <v>177</v>
      </c>
      <c r="C86" s="20" t="s">
        <v>7</v>
      </c>
      <c r="D86" s="9">
        <v>24.66</v>
      </c>
      <c r="E86" s="28">
        <f t="shared" si="17"/>
        <v>20.55</v>
      </c>
      <c r="F86" s="21">
        <v>39.57</v>
      </c>
      <c r="G86" s="8">
        <f t="shared" si="15"/>
        <v>813.16</v>
      </c>
      <c r="H86" s="8">
        <f t="shared" si="16"/>
        <v>975.8</v>
      </c>
    </row>
    <row r="87" spans="1:8" ht="26.25" x14ac:dyDescent="0.25">
      <c r="A87" s="1" t="s">
        <v>178</v>
      </c>
      <c r="B87" s="1" t="s">
        <v>179</v>
      </c>
      <c r="C87" s="20" t="s">
        <v>7</v>
      </c>
      <c r="D87" s="9">
        <v>12.72</v>
      </c>
      <c r="E87" s="28">
        <f t="shared" si="17"/>
        <v>10.600000000000001</v>
      </c>
      <c r="F87" s="21">
        <v>19.309999999999999</v>
      </c>
      <c r="G87" s="8">
        <f t="shared" si="15"/>
        <v>204.69</v>
      </c>
      <c r="H87" s="8">
        <f t="shared" si="16"/>
        <v>245.62</v>
      </c>
    </row>
    <row r="88" spans="1:8" ht="26.25" x14ac:dyDescent="0.25">
      <c r="A88" s="1" t="s">
        <v>180</v>
      </c>
      <c r="B88" s="1" t="s">
        <v>181</v>
      </c>
      <c r="C88" s="20" t="s">
        <v>7</v>
      </c>
      <c r="D88" s="9">
        <v>36.72</v>
      </c>
      <c r="E88" s="28">
        <f t="shared" si="17"/>
        <v>30.6</v>
      </c>
      <c r="F88" s="21">
        <v>23.33</v>
      </c>
      <c r="G88" s="8">
        <f t="shared" si="15"/>
        <v>713.9</v>
      </c>
      <c r="H88" s="8">
        <f t="shared" si="16"/>
        <v>856.68</v>
      </c>
    </row>
    <row r="89" spans="1:8" s="15" customFormat="1" x14ac:dyDescent="0.25">
      <c r="A89" s="13" t="s">
        <v>182</v>
      </c>
      <c r="B89" s="13" t="s">
        <v>183</v>
      </c>
      <c r="C89" s="22"/>
      <c r="D89" s="14"/>
      <c r="E89" s="14"/>
      <c r="F89" s="14"/>
      <c r="G89" s="14"/>
      <c r="H89" s="14"/>
    </row>
    <row r="90" spans="1:8" ht="39" x14ac:dyDescent="0.25">
      <c r="A90" s="1" t="s">
        <v>184</v>
      </c>
      <c r="B90" s="1" t="s">
        <v>185</v>
      </c>
      <c r="C90" s="20" t="s">
        <v>9</v>
      </c>
      <c r="D90" s="9">
        <v>6</v>
      </c>
      <c r="E90" s="28">
        <f t="shared" si="17"/>
        <v>5</v>
      </c>
      <c r="F90" s="21">
        <v>1810.18</v>
      </c>
      <c r="G90" s="8">
        <f t="shared" si="15"/>
        <v>9050.9</v>
      </c>
      <c r="H90" s="8">
        <f t="shared" si="16"/>
        <v>10861.08</v>
      </c>
    </row>
    <row r="91" spans="1:8" ht="26.25" x14ac:dyDescent="0.25">
      <c r="A91" s="1" t="s">
        <v>186</v>
      </c>
      <c r="B91" s="1" t="s">
        <v>187</v>
      </c>
      <c r="C91" s="20" t="s">
        <v>9</v>
      </c>
      <c r="D91" s="9">
        <v>6</v>
      </c>
      <c r="E91" s="28">
        <f t="shared" si="17"/>
        <v>5</v>
      </c>
      <c r="F91" s="21">
        <v>2282.44</v>
      </c>
      <c r="G91" s="8">
        <f t="shared" si="15"/>
        <v>11412.2</v>
      </c>
      <c r="H91" s="8">
        <f t="shared" si="16"/>
        <v>13694.64</v>
      </c>
    </row>
    <row r="92" spans="1:8" s="15" customFormat="1" x14ac:dyDescent="0.25">
      <c r="A92" s="13" t="s">
        <v>188</v>
      </c>
      <c r="B92" s="13" t="s">
        <v>189</v>
      </c>
      <c r="C92" s="22"/>
      <c r="D92" s="14"/>
      <c r="E92" s="14"/>
      <c r="F92" s="14"/>
      <c r="G92" s="14"/>
      <c r="H92" s="14"/>
    </row>
    <row r="93" spans="1:8" s="15" customFormat="1" x14ac:dyDescent="0.25">
      <c r="A93" s="13" t="s">
        <v>190</v>
      </c>
      <c r="B93" s="13" t="s">
        <v>191</v>
      </c>
      <c r="C93" s="22"/>
      <c r="D93" s="14"/>
      <c r="E93" s="14"/>
      <c r="F93" s="14"/>
      <c r="G93" s="14"/>
      <c r="H93" s="14"/>
    </row>
    <row r="94" spans="1:8" x14ac:dyDescent="0.25">
      <c r="A94" s="1" t="s">
        <v>192</v>
      </c>
      <c r="B94" s="1" t="s">
        <v>193</v>
      </c>
      <c r="C94" s="20" t="s">
        <v>7</v>
      </c>
      <c r="D94" s="9">
        <v>72</v>
      </c>
      <c r="E94" s="28">
        <f t="shared" si="17"/>
        <v>60</v>
      </c>
      <c r="F94" s="21">
        <v>5.99</v>
      </c>
      <c r="G94" s="8">
        <f t="shared" si="15"/>
        <v>359.4</v>
      </c>
      <c r="H94" s="8">
        <f t="shared" si="16"/>
        <v>431.28</v>
      </c>
    </row>
    <row r="95" spans="1:8" x14ac:dyDescent="0.25">
      <c r="A95" s="1" t="s">
        <v>194</v>
      </c>
      <c r="B95" s="1" t="s">
        <v>195</v>
      </c>
      <c r="C95" s="20" t="s">
        <v>7</v>
      </c>
      <c r="D95" s="9">
        <v>67.14</v>
      </c>
      <c r="E95" s="28">
        <f t="shared" si="17"/>
        <v>55.949999999999996</v>
      </c>
      <c r="F95" s="21">
        <v>21.5</v>
      </c>
      <c r="G95" s="8">
        <f t="shared" si="15"/>
        <v>1202.93</v>
      </c>
      <c r="H95" s="8">
        <f t="shared" si="16"/>
        <v>1443.51</v>
      </c>
    </row>
    <row r="96" spans="1:8" ht="26.25" x14ac:dyDescent="0.25">
      <c r="A96" s="1" t="s">
        <v>196</v>
      </c>
      <c r="B96" s="1" t="s">
        <v>197</v>
      </c>
      <c r="C96" s="20" t="s">
        <v>9</v>
      </c>
      <c r="D96" s="9">
        <v>6</v>
      </c>
      <c r="E96" s="28">
        <f t="shared" si="17"/>
        <v>5</v>
      </c>
      <c r="F96" s="21">
        <v>12.73</v>
      </c>
      <c r="G96" s="8">
        <f t="shared" si="15"/>
        <v>63.65</v>
      </c>
      <c r="H96" s="8">
        <f t="shared" si="16"/>
        <v>76.38</v>
      </c>
    </row>
    <row r="97" spans="1:8" s="15" customFormat="1" x14ac:dyDescent="0.25">
      <c r="A97" s="13" t="s">
        <v>198</v>
      </c>
      <c r="B97" s="13" t="s">
        <v>199</v>
      </c>
      <c r="C97" s="22"/>
      <c r="D97" s="14"/>
      <c r="E97" s="14"/>
      <c r="F97" s="14"/>
      <c r="G97" s="14"/>
      <c r="H97" s="14"/>
    </row>
    <row r="98" spans="1:8" x14ac:dyDescent="0.25">
      <c r="A98" s="1" t="s">
        <v>200</v>
      </c>
      <c r="B98" s="1" t="s">
        <v>201</v>
      </c>
      <c r="C98" s="20" t="s">
        <v>7</v>
      </c>
      <c r="D98" s="9">
        <v>10.8</v>
      </c>
      <c r="E98" s="28">
        <f t="shared" si="17"/>
        <v>9</v>
      </c>
      <c r="F98" s="21">
        <v>6.39</v>
      </c>
      <c r="G98" s="8">
        <f t="shared" si="15"/>
        <v>57.51</v>
      </c>
      <c r="H98" s="8">
        <f t="shared" si="16"/>
        <v>69.010000000000005</v>
      </c>
    </row>
    <row r="99" spans="1:8" x14ac:dyDescent="0.25">
      <c r="A99" s="1" t="s">
        <v>202</v>
      </c>
      <c r="B99" s="1" t="s">
        <v>203</v>
      </c>
      <c r="C99" s="20" t="s">
        <v>7</v>
      </c>
      <c r="D99" s="9">
        <v>416.04</v>
      </c>
      <c r="E99" s="28">
        <f t="shared" si="17"/>
        <v>346.70000000000005</v>
      </c>
      <c r="F99" s="21">
        <v>6.39</v>
      </c>
      <c r="G99" s="8">
        <f t="shared" si="15"/>
        <v>2215.41</v>
      </c>
      <c r="H99" s="8">
        <f t="shared" si="16"/>
        <v>2658.5</v>
      </c>
    </row>
    <row r="100" spans="1:8" x14ac:dyDescent="0.25">
      <c r="A100" s="1" t="s">
        <v>204</v>
      </c>
      <c r="B100" s="1" t="s">
        <v>205</v>
      </c>
      <c r="C100" s="20" t="s">
        <v>7</v>
      </c>
      <c r="D100" s="9">
        <v>134.28</v>
      </c>
      <c r="E100" s="28">
        <f t="shared" si="17"/>
        <v>111.89999999999999</v>
      </c>
      <c r="F100" s="21">
        <v>8.1</v>
      </c>
      <c r="G100" s="8">
        <f t="shared" si="15"/>
        <v>906.39</v>
      </c>
      <c r="H100" s="8">
        <f t="shared" si="16"/>
        <v>1087.67</v>
      </c>
    </row>
    <row r="101" spans="1:8" x14ac:dyDescent="0.25">
      <c r="A101" s="1" t="s">
        <v>206</v>
      </c>
      <c r="B101" s="1" t="s">
        <v>207</v>
      </c>
      <c r="C101" s="20" t="s">
        <v>7</v>
      </c>
      <c r="D101" s="9">
        <v>3</v>
      </c>
      <c r="E101" s="28">
        <f t="shared" si="17"/>
        <v>2.5</v>
      </c>
      <c r="F101" s="21">
        <v>11.4</v>
      </c>
      <c r="G101" s="8">
        <f t="shared" si="15"/>
        <v>28.5</v>
      </c>
      <c r="H101" s="8">
        <f t="shared" si="16"/>
        <v>34.200000000000003</v>
      </c>
    </row>
    <row r="102" spans="1:8" s="15" customFormat="1" x14ac:dyDescent="0.25">
      <c r="A102" s="13" t="s">
        <v>208</v>
      </c>
      <c r="B102" s="13" t="s">
        <v>209</v>
      </c>
      <c r="C102" s="22"/>
      <c r="D102" s="14"/>
      <c r="E102" s="14"/>
      <c r="F102" s="14"/>
      <c r="G102" s="14"/>
      <c r="H102" s="14"/>
    </row>
    <row r="103" spans="1:8" ht="26.25" x14ac:dyDescent="0.25">
      <c r="A103" s="1" t="s">
        <v>210</v>
      </c>
      <c r="B103" s="1" t="s">
        <v>211</v>
      </c>
      <c r="C103" s="20" t="s">
        <v>9</v>
      </c>
      <c r="D103" s="9">
        <v>12</v>
      </c>
      <c r="E103" s="28">
        <f t="shared" si="17"/>
        <v>10</v>
      </c>
      <c r="F103" s="21">
        <v>18.5</v>
      </c>
      <c r="G103" s="8">
        <f t="shared" si="15"/>
        <v>185</v>
      </c>
      <c r="H103" s="8">
        <f t="shared" si="16"/>
        <v>222</v>
      </c>
    </row>
    <row r="104" spans="1:8" s="15" customFormat="1" x14ac:dyDescent="0.25">
      <c r="A104" s="13" t="s">
        <v>212</v>
      </c>
      <c r="B104" s="13" t="s">
        <v>213</v>
      </c>
      <c r="C104" s="22"/>
      <c r="D104" s="14"/>
      <c r="E104" s="14"/>
      <c r="F104" s="14"/>
      <c r="G104" s="14"/>
      <c r="H104" s="14"/>
    </row>
    <row r="105" spans="1:8" ht="39" x14ac:dyDescent="0.25">
      <c r="A105" s="1" t="s">
        <v>214</v>
      </c>
      <c r="B105" s="1" t="s">
        <v>215</v>
      </c>
      <c r="C105" s="20" t="s">
        <v>9</v>
      </c>
      <c r="D105" s="9">
        <v>6</v>
      </c>
      <c r="E105" s="28">
        <f t="shared" si="17"/>
        <v>5</v>
      </c>
      <c r="F105" s="21">
        <v>57.28</v>
      </c>
      <c r="G105" s="8">
        <f t="shared" si="15"/>
        <v>286.39999999999998</v>
      </c>
      <c r="H105" s="8">
        <f t="shared" si="16"/>
        <v>343.68</v>
      </c>
    </row>
    <row r="106" spans="1:8" x14ac:dyDescent="0.25">
      <c r="A106" s="1" t="s">
        <v>216</v>
      </c>
      <c r="B106" s="1" t="s">
        <v>217</v>
      </c>
      <c r="C106" s="20" t="s">
        <v>9</v>
      </c>
      <c r="D106" s="9">
        <v>6</v>
      </c>
      <c r="E106" s="28">
        <f t="shared" si="17"/>
        <v>5</v>
      </c>
      <c r="F106" s="21">
        <v>254.58</v>
      </c>
      <c r="G106" s="8">
        <f t="shared" si="15"/>
        <v>1272.9000000000001</v>
      </c>
      <c r="H106" s="8">
        <f t="shared" si="16"/>
        <v>1527.48</v>
      </c>
    </row>
    <row r="107" spans="1:8" s="15" customFormat="1" x14ac:dyDescent="0.25">
      <c r="A107" s="13" t="s">
        <v>218</v>
      </c>
      <c r="B107" s="13" t="s">
        <v>219</v>
      </c>
      <c r="C107" s="22"/>
      <c r="D107" s="14"/>
      <c r="E107" s="14"/>
      <c r="F107" s="14"/>
      <c r="G107" s="14"/>
      <c r="H107" s="14"/>
    </row>
    <row r="108" spans="1:8" x14ac:dyDescent="0.25">
      <c r="A108" s="1" t="s">
        <v>220</v>
      </c>
      <c r="B108" s="1" t="s">
        <v>221</v>
      </c>
      <c r="C108" s="20" t="s">
        <v>9</v>
      </c>
      <c r="D108" s="9">
        <v>24</v>
      </c>
      <c r="E108" s="28">
        <f t="shared" si="17"/>
        <v>20</v>
      </c>
      <c r="F108" s="21">
        <v>18.48</v>
      </c>
      <c r="G108" s="8">
        <f t="shared" si="15"/>
        <v>369.6</v>
      </c>
      <c r="H108" s="8">
        <f t="shared" si="16"/>
        <v>443.52</v>
      </c>
    </row>
    <row r="109" spans="1:8" ht="26.25" x14ac:dyDescent="0.25">
      <c r="A109" s="1" t="s">
        <v>222</v>
      </c>
      <c r="B109" s="1" t="s">
        <v>223</v>
      </c>
      <c r="C109" s="20" t="s">
        <v>9</v>
      </c>
      <c r="D109" s="9">
        <v>6</v>
      </c>
      <c r="E109" s="28">
        <f t="shared" si="17"/>
        <v>5</v>
      </c>
      <c r="F109" s="21">
        <v>32.96</v>
      </c>
      <c r="G109" s="8">
        <f t="shared" si="15"/>
        <v>164.8</v>
      </c>
      <c r="H109" s="8">
        <f t="shared" si="16"/>
        <v>197.76</v>
      </c>
    </row>
    <row r="110" spans="1:8" x14ac:dyDescent="0.25">
      <c r="A110" s="1" t="s">
        <v>224</v>
      </c>
      <c r="B110" s="1" t="s">
        <v>225</v>
      </c>
      <c r="C110" s="20" t="s">
        <v>9</v>
      </c>
      <c r="D110" s="9">
        <v>24</v>
      </c>
      <c r="E110" s="28">
        <f t="shared" si="17"/>
        <v>20</v>
      </c>
      <c r="F110" s="21">
        <v>20.69</v>
      </c>
      <c r="G110" s="8">
        <f t="shared" si="15"/>
        <v>413.8</v>
      </c>
      <c r="H110" s="8">
        <f t="shared" si="16"/>
        <v>496.56</v>
      </c>
    </row>
    <row r="111" spans="1:8" s="15" customFormat="1" x14ac:dyDescent="0.25">
      <c r="A111" s="13" t="s">
        <v>226</v>
      </c>
      <c r="B111" s="13" t="s">
        <v>227</v>
      </c>
      <c r="C111" s="22"/>
      <c r="D111" s="14"/>
      <c r="E111" s="14"/>
      <c r="F111" s="14"/>
      <c r="G111" s="14"/>
      <c r="H111" s="14"/>
    </row>
    <row r="112" spans="1:8" ht="26.25" x14ac:dyDescent="0.25">
      <c r="A112" s="1" t="s">
        <v>228</v>
      </c>
      <c r="B112" s="1" t="s">
        <v>229</v>
      </c>
      <c r="C112" s="20" t="s">
        <v>9</v>
      </c>
      <c r="D112" s="9">
        <v>6</v>
      </c>
      <c r="E112" s="28">
        <f t="shared" si="17"/>
        <v>5</v>
      </c>
      <c r="F112" s="21">
        <v>26.7</v>
      </c>
      <c r="G112" s="8">
        <f t="shared" si="15"/>
        <v>133.5</v>
      </c>
      <c r="H112" s="8">
        <f t="shared" si="16"/>
        <v>160.19999999999999</v>
      </c>
    </row>
    <row r="113" spans="1:8" x14ac:dyDescent="0.25">
      <c r="A113" s="1" t="s">
        <v>230</v>
      </c>
      <c r="B113" s="1" t="s">
        <v>231</v>
      </c>
      <c r="C113" s="20" t="s">
        <v>9</v>
      </c>
      <c r="D113" s="9">
        <v>6</v>
      </c>
      <c r="E113" s="28">
        <f t="shared" si="17"/>
        <v>5</v>
      </c>
      <c r="F113" s="21">
        <v>301.14999999999998</v>
      </c>
      <c r="G113" s="8">
        <f t="shared" si="15"/>
        <v>1505.75</v>
      </c>
      <c r="H113" s="8">
        <f t="shared" si="16"/>
        <v>1806.9</v>
      </c>
    </row>
    <row r="114" spans="1:8" s="15" customFormat="1" x14ac:dyDescent="0.25">
      <c r="A114" s="13" t="s">
        <v>232</v>
      </c>
      <c r="B114" s="13" t="s">
        <v>19</v>
      </c>
      <c r="C114" s="22"/>
      <c r="D114" s="14"/>
      <c r="E114" s="14"/>
      <c r="F114" s="14"/>
      <c r="G114" s="14"/>
      <c r="H114" s="14"/>
    </row>
    <row r="115" spans="1:8" ht="26.25" x14ac:dyDescent="0.25">
      <c r="A115" s="1" t="s">
        <v>233</v>
      </c>
      <c r="B115" s="1" t="s">
        <v>234</v>
      </c>
      <c r="C115" s="20" t="s">
        <v>9</v>
      </c>
      <c r="D115" s="9">
        <v>6</v>
      </c>
      <c r="E115" s="28">
        <f t="shared" si="17"/>
        <v>5</v>
      </c>
      <c r="F115" s="21">
        <v>1002.53</v>
      </c>
      <c r="G115" s="8">
        <f t="shared" si="15"/>
        <v>5012.6499999999996</v>
      </c>
      <c r="H115" s="8">
        <f t="shared" si="16"/>
        <v>6015.18</v>
      </c>
    </row>
    <row r="116" spans="1:8" x14ac:dyDescent="0.25">
      <c r="A116" s="1" t="s">
        <v>235</v>
      </c>
      <c r="B116" s="1" t="s">
        <v>236</v>
      </c>
      <c r="C116" s="20" t="s">
        <v>237</v>
      </c>
      <c r="D116" s="9">
        <v>5.16</v>
      </c>
      <c r="E116" s="28">
        <f t="shared" si="17"/>
        <v>4.3</v>
      </c>
      <c r="F116" s="21">
        <v>4.21</v>
      </c>
      <c r="G116" s="8">
        <f t="shared" si="15"/>
        <v>18.100000000000001</v>
      </c>
      <c r="H116" s="8">
        <f t="shared" si="16"/>
        <v>21.72</v>
      </c>
    </row>
    <row r="117" spans="1:8" ht="26.25" x14ac:dyDescent="0.25">
      <c r="A117" s="1" t="s">
        <v>238</v>
      </c>
      <c r="B117" s="1" t="s">
        <v>239</v>
      </c>
      <c r="C117" s="20" t="s">
        <v>9</v>
      </c>
      <c r="D117" s="9">
        <v>6</v>
      </c>
      <c r="E117" s="28">
        <f t="shared" si="17"/>
        <v>5</v>
      </c>
      <c r="F117" s="21">
        <v>143.38999999999999</v>
      </c>
      <c r="G117" s="8">
        <f t="shared" si="15"/>
        <v>716.95</v>
      </c>
      <c r="H117" s="8">
        <f t="shared" si="16"/>
        <v>860.34</v>
      </c>
    </row>
    <row r="118" spans="1:8" x14ac:dyDescent="0.25">
      <c r="A118" s="1" t="s">
        <v>240</v>
      </c>
      <c r="B118" s="1" t="s">
        <v>241</v>
      </c>
      <c r="C118" s="20" t="s">
        <v>9</v>
      </c>
      <c r="D118" s="9">
        <v>36</v>
      </c>
      <c r="E118" s="28">
        <f t="shared" si="17"/>
        <v>30</v>
      </c>
      <c r="F118" s="21">
        <v>6.69</v>
      </c>
      <c r="G118" s="8">
        <f t="shared" si="15"/>
        <v>200.7</v>
      </c>
      <c r="H118" s="8">
        <f t="shared" si="16"/>
        <v>240.84</v>
      </c>
    </row>
    <row r="119" spans="1:8" s="15" customFormat="1" x14ac:dyDescent="0.25">
      <c r="A119" s="13" t="s">
        <v>242</v>
      </c>
      <c r="B119" s="13" t="s">
        <v>243</v>
      </c>
      <c r="C119" s="22"/>
      <c r="D119" s="14"/>
      <c r="E119" s="14"/>
      <c r="F119" s="14"/>
      <c r="G119" s="14"/>
      <c r="H119" s="14"/>
    </row>
    <row r="120" spans="1:8" ht="51.75" x14ac:dyDescent="0.25">
      <c r="A120" s="1" t="s">
        <v>244</v>
      </c>
      <c r="B120" s="1" t="s">
        <v>245</v>
      </c>
      <c r="C120" s="20" t="s">
        <v>9</v>
      </c>
      <c r="D120" s="9">
        <v>6</v>
      </c>
      <c r="E120" s="28">
        <f t="shared" si="17"/>
        <v>5</v>
      </c>
      <c r="F120" s="21">
        <v>450.91</v>
      </c>
      <c r="G120" s="8">
        <f t="shared" si="15"/>
        <v>2254.5500000000002</v>
      </c>
      <c r="H120" s="8">
        <f t="shared" si="16"/>
        <v>2705.46</v>
      </c>
    </row>
    <row r="121" spans="1:8" ht="39" x14ac:dyDescent="0.25">
      <c r="A121" s="1" t="s">
        <v>246</v>
      </c>
      <c r="B121" s="1" t="s">
        <v>247</v>
      </c>
      <c r="C121" s="20" t="s">
        <v>9</v>
      </c>
      <c r="D121" s="9">
        <v>6</v>
      </c>
      <c r="E121" s="28">
        <f t="shared" si="17"/>
        <v>5</v>
      </c>
      <c r="F121" s="21">
        <v>237.2</v>
      </c>
      <c r="G121" s="8">
        <f t="shared" si="15"/>
        <v>1186</v>
      </c>
      <c r="H121" s="8">
        <f t="shared" si="16"/>
        <v>1423.2</v>
      </c>
    </row>
    <row r="122" spans="1:8" ht="26.25" x14ac:dyDescent="0.25">
      <c r="A122" s="1" t="s">
        <v>248</v>
      </c>
      <c r="B122" s="1" t="s">
        <v>249</v>
      </c>
      <c r="C122" s="20" t="s">
        <v>9</v>
      </c>
      <c r="D122" s="9">
        <v>6</v>
      </c>
      <c r="E122" s="28">
        <f t="shared" si="17"/>
        <v>5</v>
      </c>
      <c r="F122" s="21">
        <v>393.99</v>
      </c>
      <c r="G122" s="8">
        <f t="shared" si="15"/>
        <v>1969.95</v>
      </c>
      <c r="H122" s="8">
        <f t="shared" si="16"/>
        <v>2363.94</v>
      </c>
    </row>
    <row r="123" spans="1:8" ht="39" x14ac:dyDescent="0.25">
      <c r="A123" s="1" t="s">
        <v>250</v>
      </c>
      <c r="B123" s="1" t="s">
        <v>251</v>
      </c>
      <c r="C123" s="20" t="s">
        <v>9</v>
      </c>
      <c r="D123" s="9">
        <v>6</v>
      </c>
      <c r="E123" s="28">
        <f t="shared" si="17"/>
        <v>5</v>
      </c>
      <c r="F123" s="21">
        <v>283.73</v>
      </c>
      <c r="G123" s="8">
        <f t="shared" si="15"/>
        <v>1418.65</v>
      </c>
      <c r="H123" s="8">
        <f t="shared" si="16"/>
        <v>1702.38</v>
      </c>
    </row>
    <row r="124" spans="1:8" ht="26.25" x14ac:dyDescent="0.25">
      <c r="A124" s="1" t="s">
        <v>252</v>
      </c>
      <c r="B124" s="1" t="s">
        <v>253</v>
      </c>
      <c r="C124" s="20" t="s">
        <v>9</v>
      </c>
      <c r="D124" s="9">
        <v>6</v>
      </c>
      <c r="E124" s="28">
        <f t="shared" si="17"/>
        <v>5</v>
      </c>
      <c r="F124" s="21">
        <v>20.89</v>
      </c>
      <c r="G124" s="8">
        <f t="shared" si="15"/>
        <v>104.45</v>
      </c>
      <c r="H124" s="8">
        <f t="shared" si="16"/>
        <v>125.34</v>
      </c>
    </row>
    <row r="125" spans="1:8" x14ac:dyDescent="0.25">
      <c r="A125" s="1" t="s">
        <v>254</v>
      </c>
      <c r="B125" s="1" t="s">
        <v>255</v>
      </c>
      <c r="C125" s="20" t="s">
        <v>9</v>
      </c>
      <c r="D125" s="9">
        <v>6</v>
      </c>
      <c r="E125" s="28">
        <f t="shared" si="17"/>
        <v>5</v>
      </c>
      <c r="F125" s="21">
        <v>31.08</v>
      </c>
      <c r="G125" s="8">
        <f t="shared" si="15"/>
        <v>155.4</v>
      </c>
      <c r="H125" s="8">
        <f t="shared" si="16"/>
        <v>186.48</v>
      </c>
    </row>
    <row r="126" spans="1:8" x14ac:dyDescent="0.25">
      <c r="A126" s="1" t="s">
        <v>256</v>
      </c>
      <c r="B126" s="1" t="s">
        <v>257</v>
      </c>
      <c r="C126" s="20" t="s">
        <v>9</v>
      </c>
      <c r="D126" s="9">
        <v>6</v>
      </c>
      <c r="E126" s="28">
        <f t="shared" si="17"/>
        <v>5</v>
      </c>
      <c r="F126" s="21">
        <v>56.01</v>
      </c>
      <c r="G126" s="8">
        <f t="shared" si="15"/>
        <v>280.05</v>
      </c>
      <c r="H126" s="8">
        <f t="shared" si="16"/>
        <v>336.06</v>
      </c>
    </row>
    <row r="127" spans="1:8" x14ac:dyDescent="0.25">
      <c r="A127" s="1" t="s">
        <v>258</v>
      </c>
      <c r="B127" s="1" t="s">
        <v>259</v>
      </c>
      <c r="C127" s="20" t="s">
        <v>9</v>
      </c>
      <c r="D127" s="9">
        <v>6</v>
      </c>
      <c r="E127" s="28">
        <f t="shared" si="17"/>
        <v>5</v>
      </c>
      <c r="F127" s="21">
        <v>16.72</v>
      </c>
      <c r="G127" s="8">
        <f t="shared" si="15"/>
        <v>83.6</v>
      </c>
      <c r="H127" s="8">
        <f t="shared" si="16"/>
        <v>100.32</v>
      </c>
    </row>
    <row r="128" spans="1:8" s="15" customFormat="1" x14ac:dyDescent="0.25">
      <c r="A128" s="13" t="s">
        <v>260</v>
      </c>
      <c r="B128" s="13" t="s">
        <v>261</v>
      </c>
      <c r="C128" s="22"/>
      <c r="D128" s="14"/>
      <c r="E128" s="14"/>
      <c r="F128" s="14"/>
      <c r="G128" s="14"/>
      <c r="H128" s="14"/>
    </row>
    <row r="129" spans="1:8" ht="26.25" x14ac:dyDescent="0.25">
      <c r="A129" s="1" t="s">
        <v>262</v>
      </c>
      <c r="B129" s="1" t="s">
        <v>263</v>
      </c>
      <c r="C129" s="20" t="s">
        <v>6</v>
      </c>
      <c r="D129" s="9">
        <v>723.12</v>
      </c>
      <c r="E129" s="28">
        <f t="shared" si="17"/>
        <v>602.6</v>
      </c>
      <c r="F129" s="21">
        <v>13.9</v>
      </c>
      <c r="G129" s="8">
        <f t="shared" si="15"/>
        <v>8376.14</v>
      </c>
      <c r="H129" s="8">
        <f t="shared" si="16"/>
        <v>10051.370000000001</v>
      </c>
    </row>
    <row r="130" spans="1:8" ht="39" x14ac:dyDescent="0.25">
      <c r="A130" s="1" t="s">
        <v>264</v>
      </c>
      <c r="B130" s="1" t="s">
        <v>265</v>
      </c>
      <c r="C130" s="20" t="s">
        <v>6</v>
      </c>
      <c r="D130" s="9">
        <v>112.38</v>
      </c>
      <c r="E130" s="28">
        <f t="shared" si="17"/>
        <v>93.65</v>
      </c>
      <c r="F130" s="21">
        <v>26.93</v>
      </c>
      <c r="G130" s="8">
        <f t="shared" si="15"/>
        <v>2521.9899999999998</v>
      </c>
      <c r="H130" s="8">
        <f t="shared" si="16"/>
        <v>3026.39</v>
      </c>
    </row>
    <row r="131" spans="1:8" s="15" customFormat="1" x14ac:dyDescent="0.25">
      <c r="A131" s="13" t="s">
        <v>266</v>
      </c>
      <c r="B131" s="13" t="s">
        <v>267</v>
      </c>
      <c r="C131" s="22"/>
      <c r="D131" s="14"/>
      <c r="E131" s="14"/>
      <c r="F131" s="14"/>
      <c r="G131" s="14"/>
      <c r="H131" s="14"/>
    </row>
    <row r="132" spans="1:8" ht="26.25" x14ac:dyDescent="0.25">
      <c r="A132" s="1" t="s">
        <v>268</v>
      </c>
      <c r="B132" s="1" t="s">
        <v>263</v>
      </c>
      <c r="C132" s="20" t="s">
        <v>6</v>
      </c>
      <c r="D132" s="9">
        <v>475.8</v>
      </c>
      <c r="E132" s="28">
        <f t="shared" si="17"/>
        <v>396.5</v>
      </c>
      <c r="F132" s="21">
        <v>13.9</v>
      </c>
      <c r="G132" s="8">
        <f t="shared" si="15"/>
        <v>5511.35</v>
      </c>
      <c r="H132" s="8">
        <f t="shared" si="16"/>
        <v>6613.62</v>
      </c>
    </row>
    <row r="133" spans="1:8" s="15" customFormat="1" x14ac:dyDescent="0.25">
      <c r="A133" s="13" t="s">
        <v>269</v>
      </c>
      <c r="B133" s="13" t="s">
        <v>19</v>
      </c>
      <c r="C133" s="22"/>
      <c r="D133" s="14"/>
      <c r="E133" s="14"/>
      <c r="F133" s="14"/>
      <c r="G133" s="14"/>
      <c r="H133" s="14"/>
    </row>
    <row r="134" spans="1:8" ht="26.25" x14ac:dyDescent="0.25">
      <c r="A134" s="1" t="s">
        <v>270</v>
      </c>
      <c r="B134" s="1" t="s">
        <v>271</v>
      </c>
      <c r="C134" s="20" t="s">
        <v>9</v>
      </c>
      <c r="D134" s="9">
        <v>6</v>
      </c>
      <c r="E134" s="28"/>
      <c r="F134" s="21">
        <v>87.09</v>
      </c>
      <c r="G134" s="8">
        <f t="shared" si="15"/>
        <v>0</v>
      </c>
      <c r="H134" s="8">
        <f t="shared" si="16"/>
        <v>522.54</v>
      </c>
    </row>
    <row r="135" spans="1:8" s="15" customFormat="1" x14ac:dyDescent="0.25">
      <c r="A135" s="13" t="s">
        <v>272</v>
      </c>
      <c r="B135" s="13" t="s">
        <v>273</v>
      </c>
      <c r="C135" s="22"/>
      <c r="D135" s="14"/>
      <c r="E135" s="14"/>
      <c r="F135" s="14"/>
      <c r="G135" s="14"/>
      <c r="H135" s="14"/>
    </row>
    <row r="136" spans="1:8" x14ac:dyDescent="0.25">
      <c r="A136" s="1" t="s">
        <v>274</v>
      </c>
      <c r="B136" s="1" t="s">
        <v>20</v>
      </c>
      <c r="C136" s="20" t="s">
        <v>6</v>
      </c>
      <c r="D136" s="9">
        <v>211.98</v>
      </c>
      <c r="E136" s="28">
        <f t="shared" si="17"/>
        <v>176.64999999999998</v>
      </c>
      <c r="F136" s="21">
        <v>2.0499999999999998</v>
      </c>
      <c r="G136" s="8">
        <f t="shared" si="15"/>
        <v>362.13</v>
      </c>
      <c r="H136" s="8">
        <f t="shared" si="16"/>
        <v>434.56</v>
      </c>
    </row>
    <row r="137" spans="1:8" x14ac:dyDescent="0.25">
      <c r="A137" s="4"/>
      <c r="B137" s="5" t="s">
        <v>21</v>
      </c>
      <c r="C137" s="10"/>
      <c r="D137" s="29" t="s">
        <v>275</v>
      </c>
      <c r="E137" s="30"/>
      <c r="F137" s="26">
        <f>G137/H137</f>
        <v>0.83193311006032367</v>
      </c>
      <c r="G137" s="19">
        <f>G6</f>
        <v>258726.5799999999</v>
      </c>
      <c r="H137" s="19">
        <f>H6</f>
        <v>310994.45000000007</v>
      </c>
    </row>
  </sheetData>
  <mergeCells count="15">
    <mergeCell ref="A1:B2"/>
    <mergeCell ref="C1:F1"/>
    <mergeCell ref="G1:H3"/>
    <mergeCell ref="C2:F3"/>
    <mergeCell ref="A3:B3"/>
    <mergeCell ref="D137:E137"/>
    <mergeCell ref="F4:F5"/>
    <mergeCell ref="G4:G5"/>
    <mergeCell ref="H4:H5"/>
    <mergeCell ref="A6:F6"/>
    <mergeCell ref="A4:A5"/>
    <mergeCell ref="B4:B5"/>
    <mergeCell ref="C4:C5"/>
    <mergeCell ref="D4:D5"/>
    <mergeCell ref="E4:E5"/>
  </mergeCells>
  <pageMargins left="0.511811024" right="0.511811024" top="0.78740157499999996" bottom="0.78740157499999996" header="0.31496062000000002" footer="0.31496062000000002"/>
  <pageSetup paperSize="9" scale="16" orientation="landscape" horizontalDpi="360" verticalDpi="360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6 CASAS</vt:lpstr>
      <vt:lpstr>'6 CASAS'!Area_de_impressao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Vaio</dc:creator>
  <cp:lastModifiedBy>Artur Campos</cp:lastModifiedBy>
  <cp:lastPrinted>2024-03-21T00:12:25Z</cp:lastPrinted>
  <dcterms:created xsi:type="dcterms:W3CDTF">2023-03-29T22:30:29Z</dcterms:created>
  <dcterms:modified xsi:type="dcterms:W3CDTF">2024-03-25T11:29:32Z</dcterms:modified>
</cp:coreProperties>
</file>