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ur Campos\Documents\MURIBECA\ADMINISTRAÇÃO\AVALIA_TCE\OBRAS\"/>
    </mc:Choice>
  </mc:AlternateContent>
  <bookViews>
    <workbookView xWindow="0" yWindow="0" windowWidth="20490" windowHeight="7155"/>
  </bookViews>
  <sheets>
    <sheet name="PAVIMENTAÇÃO 2021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9" l="1"/>
  <c r="H55" i="9" l="1"/>
  <c r="G55" i="9"/>
  <c r="G6" i="9"/>
  <c r="H6" i="9"/>
  <c r="H9" i="9"/>
  <c r="H10" i="9"/>
  <c r="H11" i="9"/>
  <c r="H12" i="9"/>
  <c r="H13" i="9"/>
  <c r="H14" i="9"/>
  <c r="H15" i="9"/>
  <c r="H16" i="9"/>
  <c r="H17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G9" i="9"/>
  <c r="G10" i="9"/>
  <c r="G11" i="9"/>
  <c r="G12" i="9"/>
  <c r="G13" i="9"/>
  <c r="G14" i="9"/>
  <c r="G15" i="9"/>
  <c r="G16" i="9"/>
  <c r="G17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H8" i="9" l="1"/>
  <c r="G8" i="9"/>
</calcChain>
</file>

<file path=xl/sharedStrings.xml><?xml version="1.0" encoding="utf-8"?>
<sst xmlns="http://schemas.openxmlformats.org/spreadsheetml/2006/main" count="144" uniqueCount="99">
  <si>
    <t>ITEM</t>
  </si>
  <si>
    <t>UNID</t>
  </si>
  <si>
    <t>01 </t>
  </si>
  <si>
    <t>01.001 </t>
  </si>
  <si>
    <t>Engenheiro civil de obra junior com encargos complementares</t>
  </si>
  <si>
    <t>h</t>
  </si>
  <si>
    <t>01.002 </t>
  </si>
  <si>
    <t>Encarregado geral com encargos complementares</t>
  </si>
  <si>
    <t>02 </t>
  </si>
  <si>
    <t>SERVIÇOS PRELIMINARES</t>
  </si>
  <si>
    <t>02.001 </t>
  </si>
  <si>
    <t>m2</t>
  </si>
  <si>
    <t>02.002 </t>
  </si>
  <si>
    <t>m</t>
  </si>
  <si>
    <t>02.003 </t>
  </si>
  <si>
    <t>m3</t>
  </si>
  <si>
    <t>un</t>
  </si>
  <si>
    <t>03 </t>
  </si>
  <si>
    <t>03.001 </t>
  </si>
  <si>
    <t>03.002 </t>
  </si>
  <si>
    <t>04 </t>
  </si>
  <si>
    <t>04.001 </t>
  </si>
  <si>
    <t>05 </t>
  </si>
  <si>
    <t>SERVIÇOS FINAIS</t>
  </si>
  <si>
    <t>05.001 </t>
  </si>
  <si>
    <t>05.002 </t>
  </si>
  <si>
    <t>Placa de inauguração de obra em alumínio 0,50 x 0,70 m</t>
  </si>
  <si>
    <t>05.003 </t>
  </si>
  <si>
    <t>Pintura de meio fio (caiação)</t>
  </si>
  <si>
    <t>DESCRIÇÃO DO SERVIÇO</t>
  </si>
  <si>
    <t>PREÇOS         UNITARIOS</t>
  </si>
  <si>
    <t>QUANT CONTRATADA</t>
  </si>
  <si>
    <t>QUANT EXECUTADA</t>
  </si>
  <si>
    <t>VALOR CONTRATADO</t>
  </si>
  <si>
    <t>VALOR EXECUTADO</t>
  </si>
  <si>
    <t>CONTRATANTE: PREFEITURA MUNICIPAL DE MURIBECA/SE</t>
  </si>
  <si>
    <t>ADMINISTRAÇÃO LOCAL</t>
  </si>
  <si>
    <t>Placa de obra em chapa aço galvanizado, instalada</t>
  </si>
  <si>
    <t>m²</t>
  </si>
  <si>
    <t>Meio-fio de concreto simples, rejuntado com argamassa de cimento e areia no traço 1:3</t>
  </si>
  <si>
    <t>Escavação manual de vala ou cava em material de 1ª categoria, profundidade até 1,50m</t>
  </si>
  <si>
    <t>Marco Inaugural de Obra, Padrão Governo Municipal de Muribeca/SE</t>
  </si>
  <si>
    <t>VALOR EXECUTADO / VALOR CONTRATADO</t>
  </si>
  <si>
    <t>03.003 </t>
  </si>
  <si>
    <t>04.002 </t>
  </si>
  <si>
    <t>OBRA:  Pavimentação de Diversas Ruas no Município de Muribeca ( POV. CAMARÁ, POV. PEDRAS E SEDE)</t>
  </si>
  <si>
    <t>CONTRATADA: SKALA EMPREENDIMENTOS LTDA - CNPJ : 17.447.801/0001-00</t>
  </si>
  <si>
    <t>Nº DO CONTRATO: Nº001/2022</t>
  </si>
  <si>
    <t>Locação de serviços de pavimentação</t>
  </si>
  <si>
    <t>Regularização e compactação de subleito de solo predominantemente arenoso. af_11/2019</t>
  </si>
  <si>
    <t>POV. CAMARÁ</t>
  </si>
  <si>
    <t>RUA DO CAMPO</t>
  </si>
  <si>
    <t>03.001.001 </t>
  </si>
  <si>
    <t>Pavimentação em paralelepípedo granítico sobre colchão de areia, rejuntado com argamassa de cimento e areia traço 1:3, inclusive frete do paralelepípedo granítico</t>
  </si>
  <si>
    <t>03.001.002 </t>
  </si>
  <si>
    <t>03.001.003 </t>
  </si>
  <si>
    <t>M3</t>
  </si>
  <si>
    <t>03.001.004 </t>
  </si>
  <si>
    <t>TUBO DE CONCRETO (SIMPLES) PARA REDES COLETORAS DE ÁGUAS PLUVIAIS, DIÂMETRO DE 300 MM, JUNTA RÍGIDA, INSTALADO EM LOCAL COM BAIXO NÍVEL DE INTERFERÊNCIAS - FORNECIMENTO E ASSENTAMENTO. AF_12/2015</t>
  </si>
  <si>
    <t>RUA DO CHAFARIZ 1</t>
  </si>
  <si>
    <t>03.002.001 </t>
  </si>
  <si>
    <t>Cascalho (piçarra branca) aplicado</t>
  </si>
  <si>
    <t>03.002.002 </t>
  </si>
  <si>
    <t>03.002.003 </t>
  </si>
  <si>
    <t>RUA DO CHAFARIZ 2</t>
  </si>
  <si>
    <t>03.004 </t>
  </si>
  <si>
    <t>03.005 </t>
  </si>
  <si>
    <t>POV. PEDRAS</t>
  </si>
  <si>
    <t>RUA DA CAIXA D'ÁGUA</t>
  </si>
  <si>
    <t>04.001.001 </t>
  </si>
  <si>
    <t>04.001.002 </t>
  </si>
  <si>
    <t>RUA DA ASSEMBLEIA</t>
  </si>
  <si>
    <t>04.002.001 </t>
  </si>
  <si>
    <t>04.002.002 </t>
  </si>
  <si>
    <t>SEDE</t>
  </si>
  <si>
    <t>FUNDOS DA DELEGACIA</t>
  </si>
  <si>
    <t>05.001.001 </t>
  </si>
  <si>
    <t>05.001.002 </t>
  </si>
  <si>
    <t>RUA ADJACENTE À RUA DO CEMITÉRIO NOVO (TRECHO MAIOR)</t>
  </si>
  <si>
    <t>05.002.001 </t>
  </si>
  <si>
    <t>05.002.002 </t>
  </si>
  <si>
    <t>05.002.003 </t>
  </si>
  <si>
    <t>RUA ADJACENTE À RUA DO CEMITÉRIO NOVO (TRECHO MENOR)</t>
  </si>
  <si>
    <t>05.003.001 </t>
  </si>
  <si>
    <t>05.003.002 </t>
  </si>
  <si>
    <t>05.003.003 </t>
  </si>
  <si>
    <t>06 </t>
  </si>
  <si>
    <t>POV. CAJUEIRO</t>
  </si>
  <si>
    <t>06.001 </t>
  </si>
  <si>
    <t>06.002 </t>
  </si>
  <si>
    <t>06.003 </t>
  </si>
  <si>
    <t>07 </t>
  </si>
  <si>
    <t>07.001 </t>
  </si>
  <si>
    <t>Limpeza de ruas (varrição e remoção de entulhos)</t>
  </si>
  <si>
    <t>07.002 </t>
  </si>
  <si>
    <t>07.003 </t>
  </si>
  <si>
    <t>07.004 </t>
  </si>
  <si>
    <t>STATUS: CONCLUÍDA/ENTREGUE</t>
  </si>
  <si>
    <t>% executado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</si>
</sst>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&quot;R$&quot;\ * #,##0.00_-;\-&quot;R$&quot;\ * #,##0.00_-;_-&quot;R$&quot;\ * &quot;-&quot;??_-;_-@_-"/>
    <numFmt numFmtId="166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1"/>
      <color rgb="FFFF0000"/>
      <name val="Calibri"/>
      <family val="2"/>
      <charset val="1"/>
    </font>
    <font>
      <sz val="11"/>
      <color rgb="FF0070C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  <charset val="1"/>
    </font>
    <font>
      <b/>
      <sz val="9"/>
      <name val="Courier New"/>
      <family val="3"/>
    </font>
    <font>
      <b/>
      <sz val="10"/>
      <color rgb="FF000000"/>
      <name val="Arial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0" fontId="3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left" wrapText="1"/>
    </xf>
    <xf numFmtId="0" fontId="8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65" fontId="9" fillId="0" borderId="1" xfId="2" applyFont="1" applyFill="1" applyBorder="1"/>
    <xf numFmtId="166" fontId="6" fillId="3" borderId="1" xfId="1" applyFont="1" applyFill="1" applyBorder="1" applyAlignment="1">
      <alignment horizontal="center"/>
    </xf>
    <xf numFmtId="166" fontId="4" fillId="0" borderId="0" xfId="1" applyFont="1" applyAlignment="1">
      <alignment horizontal="center"/>
    </xf>
    <xf numFmtId="166" fontId="4" fillId="0" borderId="0" xfId="1" applyFont="1" applyAlignment="1">
      <alignment horizontal="right"/>
    </xf>
    <xf numFmtId="0" fontId="2" fillId="6" borderId="1" xfId="0" applyFont="1" applyFill="1" applyBorder="1" applyAlignment="1">
      <alignment horizontal="left" wrapText="1"/>
    </xf>
    <xf numFmtId="166" fontId="1" fillId="6" borderId="1" xfId="1" applyFont="1" applyFill="1" applyBorder="1" applyAlignment="1">
      <alignment horizontal="center"/>
    </xf>
    <xf numFmtId="0" fontId="0" fillId="6" borderId="0" xfId="0" applyFill="1"/>
    <xf numFmtId="4" fontId="1" fillId="0" borderId="1" xfId="0" applyNumberFormat="1" applyFont="1" applyBorder="1" applyAlignment="1">
      <alignment horizontal="right"/>
    </xf>
    <xf numFmtId="4" fontId="1" fillId="6" borderId="1" xfId="0" applyNumberFormat="1" applyFont="1" applyFill="1" applyBorder="1" applyAlignment="1">
      <alignment horizontal="right"/>
    </xf>
    <xf numFmtId="165" fontId="9" fillId="6" borderId="1" xfId="2" applyFont="1" applyFill="1" applyBorder="1"/>
    <xf numFmtId="165" fontId="1" fillId="6" borderId="1" xfId="2" applyFont="1" applyFill="1" applyBorder="1" applyAlignment="1">
      <alignment horizontal="right"/>
    </xf>
    <xf numFmtId="165" fontId="4" fillId="0" borderId="0" xfId="2" applyFont="1"/>
    <xf numFmtId="165" fontId="10" fillId="5" borderId="1" xfId="2" applyFont="1" applyFill="1" applyBorder="1"/>
    <xf numFmtId="165" fontId="6" fillId="5" borderId="1" xfId="2" applyFont="1" applyFill="1" applyBorder="1"/>
    <xf numFmtId="0" fontId="13" fillId="6" borderId="1" xfId="0" applyFont="1" applyFill="1" applyBorder="1" applyAlignment="1">
      <alignment horizontal="left" vertical="top" wrapText="1"/>
    </xf>
    <xf numFmtId="165" fontId="1" fillId="0" borderId="1" xfId="2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6" borderId="1" xfId="0" applyFont="1" applyFill="1" applyBorder="1" applyAlignment="1">
      <alignment horizontal="center"/>
    </xf>
    <xf numFmtId="0" fontId="7" fillId="6" borderId="0" xfId="0" applyFont="1" applyFill="1"/>
    <xf numFmtId="0" fontId="0" fillId="6" borderId="1" xfId="0" applyFill="1" applyBorder="1"/>
    <xf numFmtId="166" fontId="1" fillId="0" borderId="20" xfId="1" applyFont="1" applyFill="1" applyBorder="1" applyAlignment="1">
      <alignment horizontal="center"/>
    </xf>
    <xf numFmtId="166" fontId="1" fillId="0" borderId="1" xfId="1" applyFont="1" applyFill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166" fontId="2" fillId="6" borderId="1" xfId="1" applyFont="1" applyFill="1" applyBorder="1" applyAlignment="1">
      <alignment horizontal="center"/>
    </xf>
    <xf numFmtId="10" fontId="6" fillId="3" borderId="1" xfId="4" applyNumberFormat="1" applyFont="1" applyFill="1" applyBorder="1"/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66" fontId="12" fillId="3" borderId="2" xfId="1" applyFont="1" applyFill="1" applyBorder="1" applyAlignment="1">
      <alignment horizontal="center"/>
    </xf>
    <xf numFmtId="166" fontId="12" fillId="3" borderId="3" xfId="1" applyFont="1" applyFill="1" applyBorder="1" applyAlignment="1">
      <alignment horizontal="center"/>
    </xf>
    <xf numFmtId="166" fontId="12" fillId="3" borderId="4" xfId="1" applyFont="1" applyFill="1" applyBorder="1" applyAlignment="1">
      <alignment horizontal="center"/>
    </xf>
    <xf numFmtId="165" fontId="12" fillId="8" borderId="9" xfId="2" applyFont="1" applyFill="1" applyBorder="1" applyAlignment="1">
      <alignment horizontal="center" vertical="center"/>
    </xf>
    <xf numFmtId="165" fontId="12" fillId="8" borderId="10" xfId="2" applyFont="1" applyFill="1" applyBorder="1" applyAlignment="1">
      <alignment horizontal="center" vertical="center"/>
    </xf>
    <xf numFmtId="165" fontId="12" fillId="8" borderId="17" xfId="2" applyFont="1" applyFill="1" applyBorder="1" applyAlignment="1">
      <alignment horizontal="center" vertical="center"/>
    </xf>
    <xf numFmtId="165" fontId="12" fillId="8" borderId="19" xfId="2" applyFont="1" applyFill="1" applyBorder="1" applyAlignment="1">
      <alignment horizontal="center" vertical="center"/>
    </xf>
    <xf numFmtId="165" fontId="12" fillId="8" borderId="11" xfId="2" applyFont="1" applyFill="1" applyBorder="1" applyAlignment="1">
      <alignment horizontal="center" vertical="center"/>
    </xf>
    <xf numFmtId="165" fontId="12" fillId="8" borderId="12" xfId="2" applyFont="1" applyFill="1" applyBorder="1" applyAlignment="1">
      <alignment horizontal="center" vertical="center"/>
    </xf>
    <xf numFmtId="166" fontId="12" fillId="2" borderId="9" xfId="1" applyFont="1" applyFill="1" applyBorder="1" applyAlignment="1">
      <alignment horizontal="center" vertical="center" wrapText="1"/>
    </xf>
    <xf numFmtId="166" fontId="12" fillId="2" borderId="15" xfId="1" applyFont="1" applyFill="1" applyBorder="1" applyAlignment="1">
      <alignment horizontal="center" vertical="center" wrapText="1"/>
    </xf>
    <xf numFmtId="166" fontId="12" fillId="2" borderId="10" xfId="1" applyFont="1" applyFill="1" applyBorder="1" applyAlignment="1">
      <alignment horizontal="center" vertical="center" wrapText="1"/>
    </xf>
    <xf numFmtId="166" fontId="12" fillId="2" borderId="11" xfId="1" applyFont="1" applyFill="1" applyBorder="1" applyAlignment="1">
      <alignment horizontal="center" vertical="center" wrapText="1"/>
    </xf>
    <xf numFmtId="166" fontId="12" fillId="2" borderId="16" xfId="1" applyFont="1" applyFill="1" applyBorder="1" applyAlignment="1">
      <alignment horizontal="center" vertical="center" wrapText="1"/>
    </xf>
    <xf numFmtId="166" fontId="12" fillId="2" borderId="12" xfId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166" fontId="6" fillId="3" borderId="5" xfId="1" applyFont="1" applyFill="1" applyBorder="1" applyAlignment="1">
      <alignment horizontal="center"/>
    </xf>
    <xf numFmtId="166" fontId="6" fillId="3" borderId="7" xfId="1" applyFont="1" applyFill="1" applyBorder="1" applyAlignment="1">
      <alignment horizontal="center"/>
    </xf>
    <xf numFmtId="165" fontId="5" fillId="4" borderId="8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165" fontId="11" fillId="4" borderId="18" xfId="2" applyFont="1" applyFill="1" applyBorder="1" applyAlignment="1">
      <alignment horizontal="center" wrapText="1"/>
    </xf>
    <xf numFmtId="165" fontId="11" fillId="4" borderId="8" xfId="2" applyFont="1" applyFill="1" applyBorder="1" applyAlignment="1">
      <alignment horizontal="center" wrapText="1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6" fontId="5" fillId="4" borderId="8" xfId="1" applyFont="1" applyFill="1" applyBorder="1" applyAlignment="1">
      <alignment horizontal="center" vertical="center"/>
    </xf>
    <xf numFmtId="166" fontId="5" fillId="4" borderId="1" xfId="1" applyFont="1" applyFill="1" applyBorder="1" applyAlignment="1">
      <alignment horizontal="center" vertical="center"/>
    </xf>
    <xf numFmtId="166" fontId="11" fillId="4" borderId="8" xfId="1" applyFont="1" applyFill="1" applyBorder="1" applyAlignment="1">
      <alignment horizontal="center" vertical="center" wrapText="1"/>
    </xf>
    <xf numFmtId="166" fontId="11" fillId="4" borderId="1" xfId="1" applyFont="1" applyFill="1" applyBorder="1" applyAlignment="1">
      <alignment horizontal="center" vertical="center" wrapText="1"/>
    </xf>
  </cellXfs>
  <cellStyles count="6">
    <cellStyle name="Moeda" xfId="2" builtinId="4"/>
    <cellStyle name="Normal" xfId="0" builtinId="0"/>
    <cellStyle name="Normal 2" xfId="3"/>
    <cellStyle name="Normal 2 2" xfId="5"/>
    <cellStyle name="Porcentagem" xfId="4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view="pageBreakPreview" zoomScaleNormal="100" zoomScaleSheetLayoutView="100" workbookViewId="0">
      <selection activeCell="B70" sqref="B70"/>
    </sheetView>
  </sheetViews>
  <sheetFormatPr defaultColWidth="9.140625" defaultRowHeight="15" x14ac:dyDescent="0.25"/>
  <cols>
    <col min="1" max="1" width="11.140625" style="5" customWidth="1"/>
    <col min="2" max="2" width="55.7109375" style="6" customWidth="1"/>
    <col min="3" max="3" width="8" style="9" customWidth="1"/>
    <col min="4" max="5" width="12.5703125" style="10" customWidth="1"/>
    <col min="6" max="6" width="13.28515625" style="18" bestFit="1" customWidth="1"/>
    <col min="7" max="7" width="18.140625" style="18" bestFit="1" customWidth="1"/>
    <col min="8" max="8" width="19.28515625" style="18" bestFit="1" customWidth="1"/>
  </cols>
  <sheetData>
    <row r="1" spans="1:8" ht="12.75" customHeight="1" thickBot="1" x14ac:dyDescent="0.3">
      <c r="A1" s="36" t="s">
        <v>35</v>
      </c>
      <c r="B1" s="37"/>
      <c r="C1" s="40" t="s">
        <v>47</v>
      </c>
      <c r="D1" s="41"/>
      <c r="E1" s="41"/>
      <c r="F1" s="42"/>
      <c r="G1" s="43" t="s">
        <v>97</v>
      </c>
      <c r="H1" s="44"/>
    </row>
    <row r="2" spans="1:8" ht="20.25" customHeight="1" thickBot="1" x14ac:dyDescent="0.3">
      <c r="A2" s="38"/>
      <c r="B2" s="39"/>
      <c r="C2" s="49" t="s">
        <v>46</v>
      </c>
      <c r="D2" s="50"/>
      <c r="E2" s="50"/>
      <c r="F2" s="51"/>
      <c r="G2" s="45"/>
      <c r="H2" s="46"/>
    </row>
    <row r="3" spans="1:8" ht="30" customHeight="1" thickBot="1" x14ac:dyDescent="0.3">
      <c r="A3" s="55" t="s">
        <v>45</v>
      </c>
      <c r="B3" s="56"/>
      <c r="C3" s="52"/>
      <c r="D3" s="53"/>
      <c r="E3" s="53"/>
      <c r="F3" s="54"/>
      <c r="G3" s="47"/>
      <c r="H3" s="48"/>
    </row>
    <row r="4" spans="1:8" ht="12.75" customHeight="1" x14ac:dyDescent="0.25">
      <c r="A4" s="65" t="s">
        <v>0</v>
      </c>
      <c r="B4" s="67" t="s">
        <v>29</v>
      </c>
      <c r="C4" s="69" t="s">
        <v>1</v>
      </c>
      <c r="D4" s="71" t="s">
        <v>31</v>
      </c>
      <c r="E4" s="71" t="s">
        <v>32</v>
      </c>
      <c r="F4" s="59" t="s">
        <v>30</v>
      </c>
      <c r="G4" s="61" t="s">
        <v>34</v>
      </c>
      <c r="H4" s="61" t="s">
        <v>33</v>
      </c>
    </row>
    <row r="5" spans="1:8" x14ac:dyDescent="0.25">
      <c r="A5" s="66"/>
      <c r="B5" s="68"/>
      <c r="C5" s="70"/>
      <c r="D5" s="72"/>
      <c r="E5" s="72"/>
      <c r="F5" s="60"/>
      <c r="G5" s="62"/>
      <c r="H5" s="62"/>
    </row>
    <row r="6" spans="1:8" s="13" customFormat="1" x14ac:dyDescent="0.25">
      <c r="A6" s="63"/>
      <c r="B6" s="63"/>
      <c r="C6" s="63"/>
      <c r="D6" s="63"/>
      <c r="E6" s="63"/>
      <c r="F6" s="64"/>
      <c r="G6" s="19">
        <f>SUM(G8:G54)-0.01</f>
        <v>1004374.2726999997</v>
      </c>
      <c r="H6" s="19">
        <f>SUM(H8:H54)</f>
        <v>1004374.2699999999</v>
      </c>
    </row>
    <row r="7" spans="1:8" s="13" customFormat="1" x14ac:dyDescent="0.25">
      <c r="A7" s="11" t="s">
        <v>2</v>
      </c>
      <c r="B7" s="11" t="s">
        <v>36</v>
      </c>
      <c r="C7" s="21"/>
      <c r="D7" s="21"/>
      <c r="E7" s="15"/>
      <c r="F7" s="15"/>
      <c r="G7" s="27"/>
    </row>
    <row r="8" spans="1:8" x14ac:dyDescent="0.25">
      <c r="A8" s="1" t="s">
        <v>3</v>
      </c>
      <c r="B8" s="1" t="s">
        <v>4</v>
      </c>
      <c r="C8" s="23" t="s">
        <v>5</v>
      </c>
      <c r="D8" s="14">
        <v>200</v>
      </c>
      <c r="E8" s="14">
        <v>200</v>
      </c>
      <c r="F8" s="14">
        <v>106.1</v>
      </c>
      <c r="G8" s="22">
        <f>E8*F8</f>
        <v>21220</v>
      </c>
      <c r="H8" s="7">
        <f>ROUND(D8*F8,2)</f>
        <v>21220</v>
      </c>
    </row>
    <row r="9" spans="1:8" x14ac:dyDescent="0.25">
      <c r="A9" s="1" t="s">
        <v>6</v>
      </c>
      <c r="B9" s="1" t="s">
        <v>7</v>
      </c>
      <c r="C9" s="23" t="s">
        <v>5</v>
      </c>
      <c r="D9" s="14">
        <v>500</v>
      </c>
      <c r="E9" s="14">
        <v>500</v>
      </c>
      <c r="F9" s="14">
        <v>28.53</v>
      </c>
      <c r="G9" s="22">
        <f t="shared" ref="G9:G54" si="0">E9*F9</f>
        <v>14265</v>
      </c>
      <c r="H9" s="7">
        <f t="shared" ref="H9:H54" si="1">ROUND(D9*F9,2)</f>
        <v>14265</v>
      </c>
    </row>
    <row r="10" spans="1:8" s="13" customFormat="1" x14ac:dyDescent="0.25">
      <c r="A10" s="11" t="s">
        <v>8</v>
      </c>
      <c r="B10" s="11" t="s">
        <v>9</v>
      </c>
      <c r="C10" s="25"/>
      <c r="D10" s="15"/>
      <c r="E10" s="15"/>
      <c r="F10" s="12"/>
      <c r="G10" s="17">
        <f t="shared" si="0"/>
        <v>0</v>
      </c>
      <c r="H10" s="16">
        <f t="shared" si="1"/>
        <v>0</v>
      </c>
    </row>
    <row r="11" spans="1:8" x14ac:dyDescent="0.25">
      <c r="A11" s="1" t="s">
        <v>10</v>
      </c>
      <c r="B11" s="1" t="s">
        <v>37</v>
      </c>
      <c r="C11" s="23" t="s">
        <v>11</v>
      </c>
      <c r="D11" s="14">
        <v>3</v>
      </c>
      <c r="E11" s="14">
        <v>3</v>
      </c>
      <c r="F11" s="14">
        <v>412.34</v>
      </c>
      <c r="G11" s="22">
        <f t="shared" si="0"/>
        <v>1237.02</v>
      </c>
      <c r="H11" s="7">
        <f t="shared" si="1"/>
        <v>1237.02</v>
      </c>
    </row>
    <row r="12" spans="1:8" x14ac:dyDescent="0.25">
      <c r="A12" s="1" t="s">
        <v>12</v>
      </c>
      <c r="B12" s="1" t="s">
        <v>48</v>
      </c>
      <c r="C12" s="23" t="s">
        <v>11</v>
      </c>
      <c r="D12" s="14">
        <v>7771.19</v>
      </c>
      <c r="E12" s="14">
        <v>7771.19</v>
      </c>
      <c r="F12" s="14">
        <v>1.66</v>
      </c>
      <c r="G12" s="22">
        <f t="shared" si="0"/>
        <v>12900.175399999998</v>
      </c>
      <c r="H12" s="7">
        <f t="shared" si="1"/>
        <v>12900.18</v>
      </c>
    </row>
    <row r="13" spans="1:8" ht="26.25" x14ac:dyDescent="0.25">
      <c r="A13" s="1" t="s">
        <v>14</v>
      </c>
      <c r="B13" s="1" t="s">
        <v>49</v>
      </c>
      <c r="C13" s="23" t="s">
        <v>11</v>
      </c>
      <c r="D13" s="14">
        <v>7771.19</v>
      </c>
      <c r="E13" s="14">
        <v>7771.19</v>
      </c>
      <c r="F13" s="14">
        <v>0.95</v>
      </c>
      <c r="G13" s="22">
        <f t="shared" si="0"/>
        <v>7382.6304999999993</v>
      </c>
      <c r="H13" s="7">
        <f t="shared" si="1"/>
        <v>7382.63</v>
      </c>
    </row>
    <row r="14" spans="1:8" s="26" customFormat="1" x14ac:dyDescent="0.25">
      <c r="A14" s="11" t="s">
        <v>17</v>
      </c>
      <c r="B14" s="11" t="s">
        <v>50</v>
      </c>
      <c r="C14" s="25"/>
      <c r="D14" s="15"/>
      <c r="E14" s="15"/>
      <c r="F14" s="12"/>
      <c r="G14" s="17">
        <f t="shared" si="0"/>
        <v>0</v>
      </c>
      <c r="H14" s="16">
        <f t="shared" si="1"/>
        <v>0</v>
      </c>
    </row>
    <row r="15" spans="1:8" s="26" customFormat="1" x14ac:dyDescent="0.25">
      <c r="A15" s="11" t="s">
        <v>18</v>
      </c>
      <c r="B15" s="11" t="s">
        <v>51</v>
      </c>
      <c r="C15" s="25"/>
      <c r="D15" s="15"/>
      <c r="E15" s="15"/>
      <c r="F15" s="12"/>
      <c r="G15" s="17">
        <f t="shared" si="0"/>
        <v>0</v>
      </c>
      <c r="H15" s="16">
        <f t="shared" si="1"/>
        <v>0</v>
      </c>
    </row>
    <row r="16" spans="1:8" s="13" customFormat="1" ht="39" x14ac:dyDescent="0.25">
      <c r="A16" s="1" t="s">
        <v>52</v>
      </c>
      <c r="B16" s="1" t="s">
        <v>53</v>
      </c>
      <c r="C16" s="23" t="s">
        <v>11</v>
      </c>
      <c r="D16" s="14">
        <v>455.36</v>
      </c>
      <c r="E16" s="14">
        <v>455.36</v>
      </c>
      <c r="F16" s="14">
        <v>95</v>
      </c>
      <c r="G16" s="22">
        <f t="shared" si="0"/>
        <v>43259.200000000004</v>
      </c>
      <c r="H16" s="7">
        <f t="shared" si="1"/>
        <v>43259.199999999997</v>
      </c>
    </row>
    <row r="17" spans="1:8" ht="26.25" x14ac:dyDescent="0.25">
      <c r="A17" s="1" t="s">
        <v>54</v>
      </c>
      <c r="B17" s="1" t="s">
        <v>39</v>
      </c>
      <c r="C17" s="23" t="s">
        <v>13</v>
      </c>
      <c r="D17" s="14">
        <v>216.84</v>
      </c>
      <c r="E17" s="14">
        <v>216.84</v>
      </c>
      <c r="F17" s="14">
        <v>27.66</v>
      </c>
      <c r="G17" s="22">
        <f t="shared" si="0"/>
        <v>5997.7943999999998</v>
      </c>
      <c r="H17" s="7">
        <f t="shared" si="1"/>
        <v>5997.79</v>
      </c>
    </row>
    <row r="18" spans="1:8" s="2" customFormat="1" ht="26.25" x14ac:dyDescent="0.25">
      <c r="A18" s="30" t="s">
        <v>55</v>
      </c>
      <c r="B18" s="30" t="s">
        <v>40</v>
      </c>
      <c r="C18" s="31" t="s">
        <v>56</v>
      </c>
      <c r="D18" s="28">
        <v>56.25</v>
      </c>
      <c r="E18" s="28">
        <v>56.25</v>
      </c>
      <c r="F18" s="32">
        <v>47.91</v>
      </c>
      <c r="G18" s="22">
        <v>2695.15</v>
      </c>
      <c r="H18" s="22">
        <v>2695.15</v>
      </c>
    </row>
    <row r="19" spans="1:8" s="13" customFormat="1" ht="64.5" x14ac:dyDescent="0.25">
      <c r="A19" s="1" t="s">
        <v>57</v>
      </c>
      <c r="B19" s="33" t="s">
        <v>58</v>
      </c>
      <c r="C19" s="23" t="s">
        <v>13</v>
      </c>
      <c r="D19" s="29">
        <v>112.5</v>
      </c>
      <c r="E19" s="29">
        <v>112.5</v>
      </c>
      <c r="F19" s="14">
        <v>86.44</v>
      </c>
      <c r="G19" s="22">
        <v>9725.0400000000009</v>
      </c>
      <c r="H19" s="7">
        <v>9725.0400000000009</v>
      </c>
    </row>
    <row r="20" spans="1:8" s="13" customFormat="1" x14ac:dyDescent="0.25">
      <c r="A20" s="11" t="s">
        <v>19</v>
      </c>
      <c r="B20" s="11" t="s">
        <v>59</v>
      </c>
      <c r="C20" s="25"/>
      <c r="D20" s="15"/>
      <c r="E20" s="15"/>
      <c r="F20" s="15"/>
      <c r="G20" s="17">
        <f t="shared" si="0"/>
        <v>0</v>
      </c>
      <c r="H20" s="16">
        <f t="shared" si="1"/>
        <v>0</v>
      </c>
    </row>
    <row r="21" spans="1:8" s="13" customFormat="1" x14ac:dyDescent="0.25">
      <c r="A21" s="1" t="s">
        <v>60</v>
      </c>
      <c r="B21" s="1" t="s">
        <v>61</v>
      </c>
      <c r="C21" s="23" t="s">
        <v>15</v>
      </c>
      <c r="D21" s="14">
        <v>21.6</v>
      </c>
      <c r="E21" s="14">
        <v>21.6</v>
      </c>
      <c r="F21" s="14">
        <v>129.18</v>
      </c>
      <c r="G21" s="22">
        <f t="shared" si="0"/>
        <v>2790.2880000000005</v>
      </c>
      <c r="H21" s="7">
        <f t="shared" si="1"/>
        <v>2790.29</v>
      </c>
    </row>
    <row r="22" spans="1:8" s="13" customFormat="1" ht="39" x14ac:dyDescent="0.25">
      <c r="A22" s="1" t="s">
        <v>62</v>
      </c>
      <c r="B22" s="1" t="s">
        <v>53</v>
      </c>
      <c r="C22" s="23" t="s">
        <v>11</v>
      </c>
      <c r="D22" s="14">
        <v>216</v>
      </c>
      <c r="E22" s="14">
        <v>216</v>
      </c>
      <c r="F22" s="14">
        <v>95</v>
      </c>
      <c r="G22" s="22">
        <f t="shared" si="0"/>
        <v>20520</v>
      </c>
      <c r="H22" s="7">
        <f t="shared" si="1"/>
        <v>20520</v>
      </c>
    </row>
    <row r="23" spans="1:8" ht="26.25" x14ac:dyDescent="0.25">
      <c r="A23" s="1" t="s">
        <v>63</v>
      </c>
      <c r="B23" s="1" t="s">
        <v>39</v>
      </c>
      <c r="C23" s="23" t="s">
        <v>13</v>
      </c>
      <c r="D23" s="14">
        <v>108.18</v>
      </c>
      <c r="E23" s="14">
        <v>108.18</v>
      </c>
      <c r="F23" s="14">
        <v>27.66</v>
      </c>
      <c r="G23" s="22">
        <f t="shared" si="0"/>
        <v>2992.2588000000001</v>
      </c>
      <c r="H23" s="7">
        <f t="shared" si="1"/>
        <v>2992.26</v>
      </c>
    </row>
    <row r="24" spans="1:8" s="13" customFormat="1" x14ac:dyDescent="0.25">
      <c r="A24" s="11" t="s">
        <v>43</v>
      </c>
      <c r="B24" s="11" t="s">
        <v>64</v>
      </c>
      <c r="C24" s="25"/>
      <c r="D24" s="15"/>
      <c r="E24" s="15"/>
      <c r="F24" s="15"/>
      <c r="G24" s="17">
        <f t="shared" si="0"/>
        <v>0</v>
      </c>
      <c r="H24" s="16">
        <f t="shared" si="1"/>
        <v>0</v>
      </c>
    </row>
    <row r="25" spans="1:8" s="13" customFormat="1" ht="39" x14ac:dyDescent="0.25">
      <c r="A25" s="1" t="s">
        <v>65</v>
      </c>
      <c r="B25" s="1" t="s">
        <v>53</v>
      </c>
      <c r="C25" s="23" t="s">
        <v>11</v>
      </c>
      <c r="D25" s="14">
        <v>375</v>
      </c>
      <c r="E25" s="14">
        <v>375</v>
      </c>
      <c r="F25" s="14">
        <v>95</v>
      </c>
      <c r="G25" s="22">
        <f t="shared" si="0"/>
        <v>35625</v>
      </c>
      <c r="H25" s="7">
        <f t="shared" si="1"/>
        <v>35625</v>
      </c>
    </row>
    <row r="26" spans="1:8" ht="26.25" x14ac:dyDescent="0.25">
      <c r="A26" s="1" t="s">
        <v>66</v>
      </c>
      <c r="B26" s="1" t="s">
        <v>39</v>
      </c>
      <c r="C26" s="23" t="s">
        <v>13</v>
      </c>
      <c r="D26" s="14">
        <v>181.56</v>
      </c>
      <c r="E26" s="14">
        <v>181.56</v>
      </c>
      <c r="F26" s="14">
        <v>27.66</v>
      </c>
      <c r="G26" s="22">
        <f t="shared" si="0"/>
        <v>5021.9495999999999</v>
      </c>
      <c r="H26" s="7">
        <f t="shared" si="1"/>
        <v>5021.95</v>
      </c>
    </row>
    <row r="27" spans="1:8" x14ac:dyDescent="0.25">
      <c r="A27" s="24" t="s">
        <v>20</v>
      </c>
      <c r="B27" s="24" t="s">
        <v>67</v>
      </c>
      <c r="C27" s="23"/>
      <c r="D27" s="14"/>
      <c r="E27" s="14"/>
      <c r="F27" s="14"/>
      <c r="G27" s="22">
        <f t="shared" si="0"/>
        <v>0</v>
      </c>
      <c r="H27" s="7">
        <f t="shared" si="1"/>
        <v>0</v>
      </c>
    </row>
    <row r="28" spans="1:8" s="13" customFormat="1" x14ac:dyDescent="0.25">
      <c r="A28" s="11" t="s">
        <v>21</v>
      </c>
      <c r="B28" s="11" t="s">
        <v>68</v>
      </c>
      <c r="C28" s="25"/>
      <c r="D28" s="15"/>
      <c r="E28" s="15"/>
      <c r="F28" s="15"/>
      <c r="G28" s="17">
        <f t="shared" si="0"/>
        <v>0</v>
      </c>
      <c r="H28" s="16">
        <f t="shared" si="1"/>
        <v>0</v>
      </c>
    </row>
    <row r="29" spans="1:8" ht="39" x14ac:dyDescent="0.25">
      <c r="A29" s="1" t="s">
        <v>69</v>
      </c>
      <c r="B29" s="1" t="s">
        <v>53</v>
      </c>
      <c r="C29" s="23" t="s">
        <v>11</v>
      </c>
      <c r="D29" s="14">
        <v>1964.68</v>
      </c>
      <c r="E29" s="14">
        <v>1964.68</v>
      </c>
      <c r="F29" s="14">
        <v>95</v>
      </c>
      <c r="G29" s="22">
        <f t="shared" si="0"/>
        <v>186644.6</v>
      </c>
      <c r="H29" s="7">
        <f t="shared" si="1"/>
        <v>186644.6</v>
      </c>
    </row>
    <row r="30" spans="1:8" ht="26.25" x14ac:dyDescent="0.25">
      <c r="A30" s="1" t="s">
        <v>70</v>
      </c>
      <c r="B30" s="1" t="s">
        <v>39</v>
      </c>
      <c r="C30" s="23" t="s">
        <v>13</v>
      </c>
      <c r="D30" s="14">
        <v>982.34</v>
      </c>
      <c r="E30" s="14">
        <v>982.34</v>
      </c>
      <c r="F30" s="14">
        <v>27.66</v>
      </c>
      <c r="G30" s="22">
        <f t="shared" si="0"/>
        <v>27171.524400000002</v>
      </c>
      <c r="H30" s="7">
        <f t="shared" si="1"/>
        <v>27171.52</v>
      </c>
    </row>
    <row r="31" spans="1:8" s="13" customFormat="1" x14ac:dyDescent="0.25">
      <c r="A31" s="11" t="s">
        <v>44</v>
      </c>
      <c r="B31" s="11" t="s">
        <v>71</v>
      </c>
      <c r="C31" s="25"/>
      <c r="D31" s="15"/>
      <c r="E31" s="15"/>
      <c r="F31" s="15"/>
      <c r="G31" s="17">
        <f t="shared" si="0"/>
        <v>0</v>
      </c>
      <c r="H31" s="16">
        <f t="shared" si="1"/>
        <v>0</v>
      </c>
    </row>
    <row r="32" spans="1:8" ht="39" x14ac:dyDescent="0.25">
      <c r="A32" s="1" t="s">
        <v>72</v>
      </c>
      <c r="B32" s="1" t="s">
        <v>53</v>
      </c>
      <c r="C32" s="23" t="s">
        <v>11</v>
      </c>
      <c r="D32" s="14">
        <v>530.75</v>
      </c>
      <c r="E32" s="14">
        <v>530.75</v>
      </c>
      <c r="F32" s="14">
        <v>95</v>
      </c>
      <c r="G32" s="22">
        <f t="shared" si="0"/>
        <v>50421.25</v>
      </c>
      <c r="H32" s="7">
        <f t="shared" si="1"/>
        <v>50421.25</v>
      </c>
    </row>
    <row r="33" spans="1:8" ht="26.25" x14ac:dyDescent="0.25">
      <c r="A33" s="1" t="s">
        <v>73</v>
      </c>
      <c r="B33" s="1" t="s">
        <v>39</v>
      </c>
      <c r="C33" s="23" t="s">
        <v>13</v>
      </c>
      <c r="D33" s="14">
        <v>193</v>
      </c>
      <c r="E33" s="14">
        <v>193</v>
      </c>
      <c r="F33" s="14">
        <v>27.66</v>
      </c>
      <c r="G33" s="22">
        <f t="shared" si="0"/>
        <v>5338.38</v>
      </c>
      <c r="H33" s="7">
        <f t="shared" si="1"/>
        <v>5338.38</v>
      </c>
    </row>
    <row r="34" spans="1:8" s="13" customFormat="1" x14ac:dyDescent="0.25">
      <c r="A34" s="11" t="s">
        <v>22</v>
      </c>
      <c r="B34" s="11" t="s">
        <v>74</v>
      </c>
      <c r="C34" s="25"/>
      <c r="D34" s="15"/>
      <c r="E34" s="15"/>
      <c r="F34" s="15"/>
      <c r="G34" s="17">
        <f t="shared" si="0"/>
        <v>0</v>
      </c>
      <c r="H34" s="16">
        <f t="shared" si="1"/>
        <v>0</v>
      </c>
    </row>
    <row r="35" spans="1:8" s="13" customFormat="1" x14ac:dyDescent="0.25">
      <c r="A35" s="11" t="s">
        <v>24</v>
      </c>
      <c r="B35" s="11" t="s">
        <v>75</v>
      </c>
      <c r="C35" s="25"/>
      <c r="D35" s="15"/>
      <c r="E35" s="15"/>
      <c r="F35" s="15"/>
      <c r="G35" s="17">
        <f t="shared" si="0"/>
        <v>0</v>
      </c>
      <c r="H35" s="16">
        <f t="shared" si="1"/>
        <v>0</v>
      </c>
    </row>
    <row r="36" spans="1:8" ht="39" x14ac:dyDescent="0.25">
      <c r="A36" s="1" t="s">
        <v>76</v>
      </c>
      <c r="B36" s="1" t="s">
        <v>53</v>
      </c>
      <c r="C36" s="23" t="s">
        <v>11</v>
      </c>
      <c r="D36" s="14">
        <v>735.6</v>
      </c>
      <c r="E36" s="14">
        <v>735.6</v>
      </c>
      <c r="F36" s="14">
        <v>95</v>
      </c>
      <c r="G36" s="22">
        <f t="shared" si="0"/>
        <v>69882</v>
      </c>
      <c r="H36" s="7">
        <f t="shared" si="1"/>
        <v>69882</v>
      </c>
    </row>
    <row r="37" spans="1:8" ht="26.25" x14ac:dyDescent="0.25">
      <c r="A37" s="1" t="s">
        <v>77</v>
      </c>
      <c r="B37" s="1" t="s">
        <v>39</v>
      </c>
      <c r="C37" s="23" t="s">
        <v>13</v>
      </c>
      <c r="D37" s="14">
        <v>272.83999999999997</v>
      </c>
      <c r="E37" s="14">
        <v>272.83999999999997</v>
      </c>
      <c r="F37" s="14">
        <v>27.66</v>
      </c>
      <c r="G37" s="22">
        <f t="shared" si="0"/>
        <v>7546.7543999999989</v>
      </c>
      <c r="H37" s="7">
        <f t="shared" si="1"/>
        <v>7546.75</v>
      </c>
    </row>
    <row r="38" spans="1:8" s="13" customFormat="1" ht="26.25" x14ac:dyDescent="0.25">
      <c r="A38" s="11" t="s">
        <v>25</v>
      </c>
      <c r="B38" s="11" t="s">
        <v>78</v>
      </c>
      <c r="C38" s="25"/>
      <c r="D38" s="15"/>
      <c r="E38" s="15"/>
      <c r="F38" s="15"/>
      <c r="G38" s="17">
        <f t="shared" si="0"/>
        <v>0</v>
      </c>
      <c r="H38" s="16">
        <f t="shared" si="1"/>
        <v>0</v>
      </c>
    </row>
    <row r="39" spans="1:8" x14ac:dyDescent="0.25">
      <c r="A39" s="1" t="s">
        <v>79</v>
      </c>
      <c r="B39" s="1" t="s">
        <v>61</v>
      </c>
      <c r="C39" s="23" t="s">
        <v>15</v>
      </c>
      <c r="D39" s="14">
        <v>166.38</v>
      </c>
      <c r="E39" s="14">
        <v>166.38</v>
      </c>
      <c r="F39" s="14">
        <v>129.18</v>
      </c>
      <c r="G39" s="22">
        <f t="shared" si="0"/>
        <v>21492.968400000002</v>
      </c>
      <c r="H39" s="7">
        <f t="shared" si="1"/>
        <v>21492.97</v>
      </c>
    </row>
    <row r="40" spans="1:8" ht="39" x14ac:dyDescent="0.25">
      <c r="A40" s="1" t="s">
        <v>80</v>
      </c>
      <c r="B40" s="1" t="s">
        <v>53</v>
      </c>
      <c r="C40" s="23" t="s">
        <v>11</v>
      </c>
      <c r="D40" s="14">
        <v>1663.8</v>
      </c>
      <c r="E40" s="14">
        <v>1663.8</v>
      </c>
      <c r="F40" s="14">
        <v>95</v>
      </c>
      <c r="G40" s="22">
        <f t="shared" si="0"/>
        <v>158061</v>
      </c>
      <c r="H40" s="7">
        <f t="shared" si="1"/>
        <v>158061</v>
      </c>
    </row>
    <row r="41" spans="1:8" ht="26.25" x14ac:dyDescent="0.25">
      <c r="A41" s="1" t="s">
        <v>81</v>
      </c>
      <c r="B41" s="1" t="s">
        <v>39</v>
      </c>
      <c r="C41" s="23" t="s">
        <v>13</v>
      </c>
      <c r="D41" s="14">
        <v>665.52</v>
      </c>
      <c r="E41" s="14">
        <v>665.52</v>
      </c>
      <c r="F41" s="14">
        <v>27.66</v>
      </c>
      <c r="G41" s="22">
        <f t="shared" si="0"/>
        <v>18408.283199999998</v>
      </c>
      <c r="H41" s="7">
        <f t="shared" si="1"/>
        <v>18408.28</v>
      </c>
    </row>
    <row r="42" spans="1:8" s="13" customFormat="1" ht="26.25" x14ac:dyDescent="0.25">
      <c r="A42" s="11" t="s">
        <v>27</v>
      </c>
      <c r="B42" s="11" t="s">
        <v>82</v>
      </c>
      <c r="C42" s="25"/>
      <c r="D42" s="15"/>
      <c r="E42" s="15"/>
      <c r="F42" s="15"/>
      <c r="G42" s="17">
        <f t="shared" si="0"/>
        <v>0</v>
      </c>
      <c r="H42" s="16">
        <f t="shared" si="1"/>
        <v>0</v>
      </c>
    </row>
    <row r="43" spans="1:8" x14ac:dyDescent="0.25">
      <c r="A43" s="1" t="s">
        <v>83</v>
      </c>
      <c r="B43" s="1" t="s">
        <v>61</v>
      </c>
      <c r="C43" s="23" t="s">
        <v>15</v>
      </c>
      <c r="D43" s="14">
        <v>32.5</v>
      </c>
      <c r="E43" s="14">
        <v>32.5</v>
      </c>
      <c r="F43" s="14">
        <v>129.18</v>
      </c>
      <c r="G43" s="22">
        <f t="shared" si="0"/>
        <v>4198.3500000000004</v>
      </c>
      <c r="H43" s="7">
        <f t="shared" si="1"/>
        <v>4198.3500000000004</v>
      </c>
    </row>
    <row r="44" spans="1:8" ht="39" x14ac:dyDescent="0.25">
      <c r="A44" s="1" t="s">
        <v>84</v>
      </c>
      <c r="B44" s="1" t="s">
        <v>53</v>
      </c>
      <c r="C44" s="23" t="s">
        <v>11</v>
      </c>
      <c r="D44" s="14">
        <v>325</v>
      </c>
      <c r="E44" s="14">
        <v>325</v>
      </c>
      <c r="F44" s="14">
        <v>95</v>
      </c>
      <c r="G44" s="22">
        <f t="shared" si="0"/>
        <v>30875</v>
      </c>
      <c r="H44" s="7">
        <f t="shared" si="1"/>
        <v>30875</v>
      </c>
    </row>
    <row r="45" spans="1:8" ht="26.25" x14ac:dyDescent="0.25">
      <c r="A45" s="1" t="s">
        <v>85</v>
      </c>
      <c r="B45" s="1" t="s">
        <v>39</v>
      </c>
      <c r="C45" s="23" t="s">
        <v>13</v>
      </c>
      <c r="D45" s="14">
        <v>130</v>
      </c>
      <c r="E45" s="14">
        <v>130</v>
      </c>
      <c r="F45" s="14">
        <v>27.66</v>
      </c>
      <c r="G45" s="22">
        <f t="shared" si="0"/>
        <v>3595.8</v>
      </c>
      <c r="H45" s="7">
        <f t="shared" si="1"/>
        <v>3595.8</v>
      </c>
    </row>
    <row r="46" spans="1:8" s="13" customFormat="1" x14ac:dyDescent="0.25">
      <c r="A46" s="11" t="s">
        <v>86</v>
      </c>
      <c r="B46" s="11" t="s">
        <v>87</v>
      </c>
      <c r="C46" s="34"/>
      <c r="D46" s="34"/>
      <c r="E46" s="34"/>
      <c r="F46" s="34"/>
      <c r="G46" s="17">
        <f t="shared" si="0"/>
        <v>0</v>
      </c>
      <c r="H46" s="16">
        <f t="shared" si="1"/>
        <v>0</v>
      </c>
    </row>
    <row r="47" spans="1:8" x14ac:dyDescent="0.25">
      <c r="A47" s="1" t="s">
        <v>88</v>
      </c>
      <c r="B47" s="1" t="s">
        <v>61</v>
      </c>
      <c r="C47" s="23" t="s">
        <v>15</v>
      </c>
      <c r="D47" s="28">
        <v>150.5</v>
      </c>
      <c r="E47" s="28">
        <v>150.5</v>
      </c>
      <c r="F47" s="14">
        <v>129.18</v>
      </c>
      <c r="G47" s="22">
        <f t="shared" si="0"/>
        <v>19441.59</v>
      </c>
      <c r="H47" s="7">
        <f t="shared" si="1"/>
        <v>19441.59</v>
      </c>
    </row>
    <row r="48" spans="1:8" ht="39" x14ac:dyDescent="0.25">
      <c r="A48" s="1" t="s">
        <v>89</v>
      </c>
      <c r="B48" s="1" t="s">
        <v>53</v>
      </c>
      <c r="C48" s="23" t="s">
        <v>11</v>
      </c>
      <c r="D48" s="28">
        <v>1505</v>
      </c>
      <c r="E48" s="28">
        <v>1505</v>
      </c>
      <c r="F48" s="14">
        <v>95</v>
      </c>
      <c r="G48" s="22">
        <f t="shared" si="0"/>
        <v>142975</v>
      </c>
      <c r="H48" s="7">
        <f t="shared" si="1"/>
        <v>142975</v>
      </c>
    </row>
    <row r="49" spans="1:8" ht="26.25" x14ac:dyDescent="0.25">
      <c r="A49" s="1" t="s">
        <v>90</v>
      </c>
      <c r="B49" s="1" t="s">
        <v>39</v>
      </c>
      <c r="C49" s="23" t="s">
        <v>13</v>
      </c>
      <c r="D49" s="28">
        <v>602</v>
      </c>
      <c r="E49" s="28">
        <v>602</v>
      </c>
      <c r="F49" s="14">
        <v>27.66</v>
      </c>
      <c r="G49" s="22">
        <f t="shared" si="0"/>
        <v>16651.32</v>
      </c>
      <c r="H49" s="7">
        <f t="shared" si="1"/>
        <v>16651.32</v>
      </c>
    </row>
    <row r="50" spans="1:8" s="13" customFormat="1" x14ac:dyDescent="0.25">
      <c r="A50" s="11" t="s">
        <v>91</v>
      </c>
      <c r="B50" s="11" t="s">
        <v>23</v>
      </c>
      <c r="C50" s="25"/>
      <c r="D50" s="15"/>
      <c r="E50" s="15"/>
      <c r="F50" s="15"/>
      <c r="G50" s="17">
        <f t="shared" si="0"/>
        <v>0</v>
      </c>
      <c r="H50" s="16">
        <f t="shared" si="1"/>
        <v>0</v>
      </c>
    </row>
    <row r="51" spans="1:8" x14ac:dyDescent="0.25">
      <c r="A51" s="1" t="s">
        <v>92</v>
      </c>
      <c r="B51" s="1" t="s">
        <v>93</v>
      </c>
      <c r="C51" s="23" t="s">
        <v>38</v>
      </c>
      <c r="D51" s="14">
        <v>6266.19</v>
      </c>
      <c r="E51" s="14">
        <v>6266.19</v>
      </c>
      <c r="F51" s="14">
        <v>0.48</v>
      </c>
      <c r="G51" s="22">
        <f t="shared" si="0"/>
        <v>3007.7711999999997</v>
      </c>
      <c r="H51" s="7">
        <f t="shared" si="1"/>
        <v>3007.77</v>
      </c>
    </row>
    <row r="52" spans="1:8" x14ac:dyDescent="0.25">
      <c r="A52" s="1" t="s">
        <v>94</v>
      </c>
      <c r="B52" s="1" t="s">
        <v>28</v>
      </c>
      <c r="C52" s="23" t="s">
        <v>13</v>
      </c>
      <c r="D52" s="14">
        <v>3352.28</v>
      </c>
      <c r="E52" s="14">
        <v>3352.28</v>
      </c>
      <c r="F52" s="14">
        <v>3.73</v>
      </c>
      <c r="G52" s="22">
        <f t="shared" si="0"/>
        <v>12504.0044</v>
      </c>
      <c r="H52" s="7">
        <f t="shared" si="1"/>
        <v>12504</v>
      </c>
    </row>
    <row r="53" spans="1:8" x14ac:dyDescent="0.25">
      <c r="A53" s="1" t="s">
        <v>95</v>
      </c>
      <c r="B53" s="1" t="s">
        <v>26</v>
      </c>
      <c r="C53" s="23" t="s">
        <v>16</v>
      </c>
      <c r="D53" s="14">
        <v>9</v>
      </c>
      <c r="E53" s="14">
        <v>9</v>
      </c>
      <c r="F53" s="14">
        <v>2198.4</v>
      </c>
      <c r="G53" s="22">
        <f t="shared" si="0"/>
        <v>19785.600000000002</v>
      </c>
      <c r="H53" s="7">
        <f t="shared" si="1"/>
        <v>19785.599999999999</v>
      </c>
    </row>
    <row r="54" spans="1:8" ht="26.25" x14ac:dyDescent="0.25">
      <c r="A54" s="1" t="s">
        <v>96</v>
      </c>
      <c r="B54" s="1" t="s">
        <v>41</v>
      </c>
      <c r="C54" s="23" t="s">
        <v>16</v>
      </c>
      <c r="D54" s="14">
        <v>9</v>
      </c>
      <c r="E54" s="14">
        <v>9</v>
      </c>
      <c r="F54" s="14">
        <v>2304.62</v>
      </c>
      <c r="G54" s="22">
        <f t="shared" si="0"/>
        <v>20741.579999999998</v>
      </c>
      <c r="H54" s="7">
        <f t="shared" si="1"/>
        <v>20741.580000000002</v>
      </c>
    </row>
    <row r="55" spans="1:8" x14ac:dyDescent="0.25">
      <c r="A55" s="3"/>
      <c r="B55" s="4" t="s">
        <v>42</v>
      </c>
      <c r="C55" s="8"/>
      <c r="D55" s="57" t="s">
        <v>98</v>
      </c>
      <c r="E55" s="58"/>
      <c r="F55" s="35">
        <f>G55/H55</f>
        <v>1.0000000026882407</v>
      </c>
      <c r="G55" s="20">
        <f>G6</f>
        <v>1004374.2726999997</v>
      </c>
      <c r="H55" s="20">
        <f>H6</f>
        <v>1004374.2699999999</v>
      </c>
    </row>
  </sheetData>
  <mergeCells count="15">
    <mergeCell ref="D55:E55"/>
    <mergeCell ref="F4:F5"/>
    <mergeCell ref="G4:G5"/>
    <mergeCell ref="H4:H5"/>
    <mergeCell ref="A6:F6"/>
    <mergeCell ref="A4:A5"/>
    <mergeCell ref="B4:B5"/>
    <mergeCell ref="C4:C5"/>
    <mergeCell ref="D4:D5"/>
    <mergeCell ref="E4:E5"/>
    <mergeCell ref="A1:B2"/>
    <mergeCell ref="C1:F1"/>
    <mergeCell ref="G1:H3"/>
    <mergeCell ref="C2:F3"/>
    <mergeCell ref="A3:B3"/>
  </mergeCells>
  <pageMargins left="0.511811024" right="0.511811024" top="0.78740157499999996" bottom="0.78740157499999996" header="0.31496062000000002" footer="0.31496062000000002"/>
  <pageSetup paperSize="9" scale="39" orientation="landscape" horizontalDpi="360" verticalDpi="36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PAVIMENTAÇÃO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Artur Campos</cp:lastModifiedBy>
  <cp:lastPrinted>2024-03-21T00:12:25Z</cp:lastPrinted>
  <dcterms:created xsi:type="dcterms:W3CDTF">2023-03-29T22:30:29Z</dcterms:created>
  <dcterms:modified xsi:type="dcterms:W3CDTF">2024-03-25T11:03:34Z</dcterms:modified>
</cp:coreProperties>
</file>