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rtur Campos\Documents\MURIBECA\ADMINISTRAÇÃO\AVALIA_TCE\OBRAS\"/>
    </mc:Choice>
  </mc:AlternateContent>
  <bookViews>
    <workbookView xWindow="0" yWindow="0" windowWidth="20490" windowHeight="7155"/>
  </bookViews>
  <sheets>
    <sheet name="PRAÇAS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6" i="6" l="1"/>
  <c r="H6" i="6" l="1"/>
  <c r="G6" i="6"/>
  <c r="H123" i="6" l="1"/>
  <c r="G123" i="6"/>
  <c r="H68" i="6"/>
  <c r="G68" i="6"/>
  <c r="H7" i="6"/>
  <c r="G7" i="6"/>
  <c r="H10" i="6"/>
  <c r="H12" i="6"/>
  <c r="H13" i="6"/>
  <c r="H14" i="6"/>
  <c r="H15" i="6"/>
  <c r="H16" i="6"/>
  <c r="H17" i="6"/>
  <c r="H18" i="6"/>
  <c r="H19" i="6"/>
  <c r="H20" i="6"/>
  <c r="H21" i="6"/>
  <c r="H23" i="6"/>
  <c r="H24" i="6"/>
  <c r="H25" i="6"/>
  <c r="H26" i="6"/>
  <c r="H27" i="6"/>
  <c r="H29" i="6"/>
  <c r="H30" i="6"/>
  <c r="H31" i="6"/>
  <c r="H32" i="6"/>
  <c r="H33" i="6"/>
  <c r="H34" i="6"/>
  <c r="H35" i="6"/>
  <c r="H36" i="6"/>
  <c r="H37" i="6"/>
  <c r="H39" i="6"/>
  <c r="H40" i="6"/>
  <c r="H41" i="6"/>
  <c r="H42" i="6"/>
  <c r="H44" i="6"/>
  <c r="H45" i="6"/>
  <c r="H46" i="6"/>
  <c r="H48" i="6"/>
  <c r="H49" i="6"/>
  <c r="H51" i="6"/>
  <c r="H52" i="6"/>
  <c r="H53" i="6"/>
  <c r="H54" i="6"/>
  <c r="H55" i="6"/>
  <c r="H56" i="6"/>
  <c r="H57" i="6"/>
  <c r="H59" i="6"/>
  <c r="H60" i="6"/>
  <c r="H62" i="6"/>
  <c r="H63" i="6"/>
  <c r="H64" i="6"/>
  <c r="H67" i="6"/>
  <c r="H70" i="6"/>
  <c r="H71" i="6"/>
  <c r="H73" i="6"/>
  <c r="H74" i="6"/>
  <c r="H75" i="6"/>
  <c r="H76" i="6"/>
  <c r="H77" i="6"/>
  <c r="H78" i="6"/>
  <c r="H79" i="6"/>
  <c r="H80" i="6"/>
  <c r="H81" i="6"/>
  <c r="H83" i="6"/>
  <c r="H84" i="6"/>
  <c r="H85" i="6"/>
  <c r="H86" i="6"/>
  <c r="H87" i="6"/>
  <c r="H89" i="6"/>
  <c r="H90" i="6"/>
  <c r="H91" i="6"/>
  <c r="H92" i="6"/>
  <c r="H93" i="6"/>
  <c r="H94" i="6"/>
  <c r="H96" i="6"/>
  <c r="H97" i="6"/>
  <c r="H98" i="6"/>
  <c r="H99" i="6"/>
  <c r="H101" i="6"/>
  <c r="H102" i="6"/>
  <c r="H103" i="6"/>
  <c r="H105" i="6"/>
  <c r="H106" i="6"/>
  <c r="H108" i="6"/>
  <c r="H109" i="6"/>
  <c r="H110" i="6"/>
  <c r="H111" i="6"/>
  <c r="H112" i="6"/>
  <c r="H113" i="6"/>
  <c r="H115" i="6"/>
  <c r="H117" i="6"/>
  <c r="H118" i="6"/>
  <c r="H119" i="6"/>
  <c r="H120" i="6"/>
  <c r="H122" i="6"/>
  <c r="H125" i="6"/>
  <c r="H126" i="6"/>
  <c r="H128" i="6"/>
  <c r="H129" i="6"/>
  <c r="H131" i="6"/>
  <c r="H132" i="6"/>
  <c r="H133" i="6"/>
  <c r="H134" i="6"/>
  <c r="H136" i="6"/>
  <c r="H138" i="6"/>
  <c r="H139" i="6"/>
  <c r="H141" i="6"/>
  <c r="H142" i="6"/>
  <c r="H143" i="6"/>
  <c r="H144" i="6"/>
  <c r="H145" i="6"/>
  <c r="H9" i="6"/>
  <c r="G10" i="6"/>
  <c r="G12" i="6"/>
  <c r="G13" i="6"/>
  <c r="G14" i="6"/>
  <c r="G15" i="6"/>
  <c r="G16" i="6"/>
  <c r="G17" i="6"/>
  <c r="G18" i="6"/>
  <c r="G19" i="6"/>
  <c r="G20" i="6"/>
  <c r="G21" i="6"/>
  <c r="G23" i="6"/>
  <c r="G24" i="6"/>
  <c r="G25" i="6"/>
  <c r="G26" i="6"/>
  <c r="G27" i="6"/>
  <c r="G29" i="6"/>
  <c r="G30" i="6"/>
  <c r="G31" i="6"/>
  <c r="G32" i="6"/>
  <c r="G33" i="6"/>
  <c r="G34" i="6"/>
  <c r="G35" i="6"/>
  <c r="G36" i="6"/>
  <c r="G37" i="6"/>
  <c r="G39" i="6"/>
  <c r="G40" i="6"/>
  <c r="G41" i="6"/>
  <c r="G42" i="6"/>
  <c r="G44" i="6"/>
  <c r="G45" i="6"/>
  <c r="G46" i="6"/>
  <c r="G48" i="6"/>
  <c r="G49" i="6"/>
  <c r="G51" i="6"/>
  <c r="G52" i="6"/>
  <c r="G53" i="6"/>
  <c r="G54" i="6"/>
  <c r="G55" i="6"/>
  <c r="G56" i="6"/>
  <c r="G57" i="6"/>
  <c r="G59" i="6"/>
  <c r="G60" i="6"/>
  <c r="G62" i="6"/>
  <c r="G63" i="6"/>
  <c r="G64" i="6"/>
  <c r="G67" i="6"/>
  <c r="G70" i="6"/>
  <c r="G71" i="6"/>
  <c r="G73" i="6"/>
  <c r="G74" i="6"/>
  <c r="G75" i="6"/>
  <c r="G76" i="6"/>
  <c r="G77" i="6"/>
  <c r="G78" i="6"/>
  <c r="G79" i="6"/>
  <c r="G80" i="6"/>
  <c r="G81" i="6"/>
  <c r="G83" i="6"/>
  <c r="G84" i="6"/>
  <c r="G85" i="6"/>
  <c r="G86" i="6"/>
  <c r="G87" i="6"/>
  <c r="G89" i="6"/>
  <c r="G90" i="6"/>
  <c r="G91" i="6"/>
  <c r="G92" i="6"/>
  <c r="G93" i="6"/>
  <c r="G94" i="6"/>
  <c r="G96" i="6"/>
  <c r="G97" i="6"/>
  <c r="G98" i="6"/>
  <c r="G99" i="6"/>
  <c r="G101" i="6"/>
  <c r="G102" i="6"/>
  <c r="G103" i="6"/>
  <c r="G105" i="6"/>
  <c r="G106" i="6"/>
  <c r="G108" i="6"/>
  <c r="G109" i="6"/>
  <c r="G110" i="6"/>
  <c r="G111" i="6"/>
  <c r="G112" i="6"/>
  <c r="G113" i="6"/>
  <c r="G115" i="6"/>
  <c r="G117" i="6"/>
  <c r="G118" i="6"/>
  <c r="G119" i="6"/>
  <c r="G122" i="6"/>
  <c r="G125" i="6"/>
  <c r="G126" i="6"/>
  <c r="G128" i="6"/>
  <c r="G129" i="6"/>
  <c r="G132" i="6"/>
  <c r="G133" i="6"/>
  <c r="G134" i="6"/>
  <c r="G136" i="6"/>
  <c r="G138" i="6"/>
  <c r="G139" i="6"/>
  <c r="G141" i="6"/>
  <c r="G142" i="6"/>
  <c r="G143" i="6"/>
  <c r="G144" i="6"/>
  <c r="G145" i="6"/>
  <c r="G9" i="6"/>
  <c r="E132" i="6"/>
  <c r="E131" i="6"/>
  <c r="G131" i="6" s="1"/>
  <c r="D131" i="6"/>
  <c r="D132" i="6"/>
  <c r="F145" i="6"/>
  <c r="F120" i="6"/>
  <c r="G120" i="6" s="1"/>
  <c r="F65" i="6"/>
  <c r="G65" i="6" s="1"/>
  <c r="G146" i="6" l="1"/>
  <c r="H146" i="6"/>
  <c r="H65" i="6"/>
  <c r="H8" i="6" l="1"/>
  <c r="G8" i="6"/>
</calcChain>
</file>

<file path=xl/sharedStrings.xml><?xml version="1.0" encoding="utf-8"?>
<sst xmlns="http://schemas.openxmlformats.org/spreadsheetml/2006/main" count="398" uniqueCount="223">
  <si>
    <t>ITEM</t>
  </si>
  <si>
    <t>UNID</t>
  </si>
  <si>
    <t>Engenheiro civil de obra junior com encargos complementares</t>
  </si>
  <si>
    <t>h</t>
  </si>
  <si>
    <t>Encarregado geral com encargos complementares</t>
  </si>
  <si>
    <t>SERVIÇOS PRELIMINARES</t>
  </si>
  <si>
    <t>m2</t>
  </si>
  <si>
    <t>Demolição de meio-fio granítico ou pre-moldado</t>
  </si>
  <si>
    <t>m</t>
  </si>
  <si>
    <t>Regularização Manual</t>
  </si>
  <si>
    <t>m3</t>
  </si>
  <si>
    <t>Remoção de árvore, porte médio, com utilização de retro-escavadeira</t>
  </si>
  <si>
    <t>un</t>
  </si>
  <si>
    <t>PAVIMENTAÇÃO</t>
  </si>
  <si>
    <t>PAISAGISMO</t>
  </si>
  <si>
    <t>Planta - Palmeira Vecthia, h=3,00m, fornecimento e plantio</t>
  </si>
  <si>
    <t>SERVIÇOS FINAIS</t>
  </si>
  <si>
    <t>Placa de inauguração de obra em alumínio 0,50 x 0,70 m</t>
  </si>
  <si>
    <t>DESCRIÇÃO DO SERVIÇO</t>
  </si>
  <si>
    <t>PREÇOS         UNITARIOS</t>
  </si>
  <si>
    <t>QUANT CONTRATADA</t>
  </si>
  <si>
    <t>QUANT EXECUTADA</t>
  </si>
  <si>
    <t>VALOR CONTRATADO</t>
  </si>
  <si>
    <t>VALOR EXECUTADO</t>
  </si>
  <si>
    <t>CONTRATANTE: PREFEITURA MUNICIPAL DE MURIBECA/SE</t>
  </si>
  <si>
    <t>OBRA: CONSTRUÇÃO DE PRAÇAS PÚBLICAS NO MUNICÍPIO DE MURIBECA</t>
  </si>
  <si>
    <t>PRAÇA DO POVOADO SACO DAS VARAS</t>
  </si>
  <si>
    <t>01.01 </t>
  </si>
  <si>
    <t>ADMINISTRAÇÃO LOCAL</t>
  </si>
  <si>
    <t>01.01.001 </t>
  </si>
  <si>
    <t>01.01.002 </t>
  </si>
  <si>
    <t>01.02 </t>
  </si>
  <si>
    <t>01.02.001 </t>
  </si>
  <si>
    <t>Demolição manual de piso cimentado sobre lastro de concreto - Rev 01</t>
  </si>
  <si>
    <t>01.02.002 </t>
  </si>
  <si>
    <t>01.02.003 </t>
  </si>
  <si>
    <t>01.02.004 </t>
  </si>
  <si>
    <t>01.02.005 </t>
  </si>
  <si>
    <t>Aterro com areia fina, compactado mecanicamente, inclusive aquisição em depósito de material, exclusive transporte - Rev.03</t>
  </si>
  <si>
    <t>01.02.006 </t>
  </si>
  <si>
    <t>Placa de obra em chapa aço galvanizado, instalada</t>
  </si>
  <si>
    <t>01.02.007 </t>
  </si>
  <si>
    <t>Barracão para Obras de Médio Porte Reaproveitamento 2 vezes</t>
  </si>
  <si>
    <t>01.02.008 </t>
  </si>
  <si>
    <t>Coleta e carga manuais de entulho</t>
  </si>
  <si>
    <t>01.02.009 </t>
  </si>
  <si>
    <t>Transporte comercial com caminhão basculante de 10m³, em rodovia pavimentada (densidade=1,5t/m³)</t>
  </si>
  <si>
    <t>tkm</t>
  </si>
  <si>
    <t>01.02.010 </t>
  </si>
  <si>
    <t>Tapume em chapa galvanizada nº30, esp=0,35mm, h=2,00m, exclusive pintura</t>
  </si>
  <si>
    <t>01.03 </t>
  </si>
  <si>
    <t>01.03.001 </t>
  </si>
  <si>
    <t>Piso em concreto simples desempolado, fck = 21 MPa, e = 10 cm - Não inclui formas para juntas de concretagem</t>
  </si>
  <si>
    <t>m²</t>
  </si>
  <si>
    <t>01.03.002 </t>
  </si>
  <si>
    <t>Pavimentação em bloco de concreto vibroprensado, intertravado, cor natural, 10x20cm, e=6cm, 46un/m2, NBR9781, Fck(min)=35MPa, sob coxim areia grossa compactada c/ placa vibratória, e(comp.)=6cm, rejuntado c/ areia fina.</t>
  </si>
  <si>
    <t>01.03.003 </t>
  </si>
  <si>
    <t>Piso tátil direcional e/ou alerta, de concreto, colorido, p/deficientes visuais, dimensões 25x25cm, aplicado com argamassa industrializada ac-ii, rejuntado, exclusive regularização de base</t>
  </si>
  <si>
    <t>01.03.004 </t>
  </si>
  <si>
    <t>Meio-fio de concreto simples, rejuntado com argamassa de cimento e areia no traço 1:3</t>
  </si>
  <si>
    <t>01.03.005 </t>
  </si>
  <si>
    <t>Lastro de brita 2</t>
  </si>
  <si>
    <t>01.04 </t>
  </si>
  <si>
    <t>INSTALAÇÕES ELÉTRICAS</t>
  </si>
  <si>
    <t>01.04.003 </t>
  </si>
  <si>
    <t>Eletroduto flexível de pvc (sanfonado), diâm = 25mm (3/4")</t>
  </si>
  <si>
    <t>01.04.004 </t>
  </si>
  <si>
    <t>Eletroduto flexível de pvc (sanfonado), diâm = 32mm (1")</t>
  </si>
  <si>
    <t>01.04.005 </t>
  </si>
  <si>
    <t>Disjuntor bipolar 20 A, padrão DIN (linha branca), curva C, corrente de interrupção 5KA, ref.: Siemens 5SX1 ou similar</t>
  </si>
  <si>
    <t>01.04.006 </t>
  </si>
  <si>
    <t>Disjuntor termomagnetico bipolar 32 A, padrão DIN (Europeu - linha branca), curva B</t>
  </si>
  <si>
    <t>01.04.007 </t>
  </si>
  <si>
    <t>Cabo de cobre flexível isolado, seção  2,5mm², 450/ 750v / 70°c</t>
  </si>
  <si>
    <t>01.04.008 </t>
  </si>
  <si>
    <t>Cabo de cobre flexível isolado, seção  6mm², 450/ 750v / 70°c</t>
  </si>
  <si>
    <t>01.04.009 </t>
  </si>
  <si>
    <t>Caixa de passagem em alvenaria de tijolos maciços esp. = 0,12m,  dim. int. =  0,30 x 0,30 x 0,30m</t>
  </si>
  <si>
    <t>01.04.010 </t>
  </si>
  <si>
    <t>Luminária em LED  para iluminação pública,150W,bivolt,Selo A Inmetro,corpo em alumínio inj,FP 0,97, prot. DPS 10kv, IP66, IK09, Temp. cor 5000k, IRC= ou 70%, v. útil 50.000h, 130 lm/w.gar.5 anos, modelo GL216 G-light ou similar Rev. 01</t>
  </si>
  <si>
    <t>01.04.011 </t>
  </si>
  <si>
    <t>Poste decorativo 1 pétalas, em aço galvanizado com difusor em vidro transparente temperado, com 3m/4m, inclusive lâmpada de led 50w</t>
  </si>
  <si>
    <t>01.05 </t>
  </si>
  <si>
    <t>PERGOLADO</t>
  </si>
  <si>
    <t>01.05.001 </t>
  </si>
  <si>
    <t>Escavação manual de vala ou cava em material de 1ª categoria, profundidade até 1,50m</t>
  </si>
  <si>
    <t>01.05.002 </t>
  </si>
  <si>
    <t>Concreto simples fabricado na obra, fck=25 mpa, lançado e adensado</t>
  </si>
  <si>
    <t>01.05.003 </t>
  </si>
  <si>
    <t>Fornecimento e assentamento de peças de eucalipto tratado, d=25 a 30cm</t>
  </si>
  <si>
    <t>01.05.004 </t>
  </si>
  <si>
    <t>Fornecimento e assentamento de peças de eucalipto tratado, d=13 a 16cm</t>
  </si>
  <si>
    <t>01.06 </t>
  </si>
  <si>
    <t>REVESTIMENTO</t>
  </si>
  <si>
    <t>01.06.001 </t>
  </si>
  <si>
    <t>Revestimento de piso com pedra lagoa santa, aplicada com argamassa industrializada ac-ii, exclusive regularização de base</t>
  </si>
  <si>
    <t>01.06.002 </t>
  </si>
  <si>
    <t>Regularização de base para revest. de pisos com arg. traço t4, esp. média = 2,5cm</t>
  </si>
  <si>
    <t>01.06.003 </t>
  </si>
  <si>
    <t>Revestimento de piso ou parede com com pedra miracema, aplicada com argamassa industrializada ac-ii, exclusive regularização de base</t>
  </si>
  <si>
    <t>01.07 </t>
  </si>
  <si>
    <t>BRINQUEDOS</t>
  </si>
  <si>
    <t>01.07.001 </t>
  </si>
  <si>
    <t>Brinquedo - Play Aventura, modelo M-205, da Lúdico Brinquedos Inteligentes ou similar - fornecimento e montagem</t>
  </si>
  <si>
    <t>01.07.002 </t>
  </si>
  <si>
    <t>Gangorra com 3 pranchas em aço industrial ou madeira (Sergipark ou similar)</t>
  </si>
  <si>
    <t>01.08 </t>
  </si>
  <si>
    <t>01.08.001 </t>
  </si>
  <si>
    <t>Grama esmeralda em placas, fornecimento e plantio</t>
  </si>
  <si>
    <t>01.08.002 </t>
  </si>
  <si>
    <t>Planta - Bela emília (plumbago capensis), fornecimento e plantio</t>
  </si>
  <si>
    <t>01.08.003 </t>
  </si>
  <si>
    <t>Fornecimento e plantio de herbáceas ornamentais (minixória)</t>
  </si>
  <si>
    <t>01.08.004 </t>
  </si>
  <si>
    <t>Planta - Palmeira cica (cyca revoluta) h=1,00m, fornecimento e plantio</t>
  </si>
  <si>
    <t>01.08.005 </t>
  </si>
  <si>
    <t>Planta - Ipê roxo (tabebuia) h=1,00m, fornecimento e plantio</t>
  </si>
  <si>
    <t>01.08.006 </t>
  </si>
  <si>
    <t>01.08.007 </t>
  </si>
  <si>
    <t>Fornecimento e plantio de arbustos ornamentais, Alamanda, Crucias, Casuarina, Ixória, Mini ixória, Boguevilha, Vinagreiro, h&gt; = 0,70m, 166un/mês</t>
  </si>
  <si>
    <t>und</t>
  </si>
  <si>
    <t>01.09 </t>
  </si>
  <si>
    <t>PINTURA</t>
  </si>
  <si>
    <t>01.09.001 </t>
  </si>
  <si>
    <t>Pintura p/ piso c/ aplicação de 2 demãos tinta novacor, cores cerâmica, concreto, verde ou azul - aplicação c/ rôlo - R1</t>
  </si>
  <si>
    <t>01.09.002 </t>
  </si>
  <si>
    <t>Pintura de acabamento com aplicação de 02 demãos de tinta PVA latex para exteriores - cores convencionais</t>
  </si>
  <si>
    <t>01.10 </t>
  </si>
  <si>
    <t>DIVERSOS</t>
  </si>
  <si>
    <t>01.10.001 </t>
  </si>
  <si>
    <t>Banco de concreto aparente, dim 0.80 x 1.60m, h=1.00m, com encosto em tubos de aço galvanizado de 4", pintados com tinta automotiva</t>
  </si>
  <si>
    <t>Un</t>
  </si>
  <si>
    <t>01.10.002 </t>
  </si>
  <si>
    <t>Marco Inaugural de Obra, Padrão Governo Municipal de Muribeca/SE</t>
  </si>
  <si>
    <t>01.10.003 </t>
  </si>
  <si>
    <t>01.10.004</t>
  </si>
  <si>
    <t>Conjunto com 06 lixeiras em fibra de vidro, com capacidade 50l cada, com tampa vai e vem</t>
  </si>
  <si>
    <t>cj</t>
  </si>
  <si>
    <t>01.11 </t>
  </si>
  <si>
    <t>01.11.001 </t>
  </si>
  <si>
    <t>Limpeza geral</t>
  </si>
  <si>
    <t>PRAÇA DO POVOADO PEDRAS</t>
  </si>
  <si>
    <t>02.01 </t>
  </si>
  <si>
    <t>02.01.001 </t>
  </si>
  <si>
    <t>02.01.002 </t>
  </si>
  <si>
    <t>02.02 </t>
  </si>
  <si>
    <t>02.02.001 </t>
  </si>
  <si>
    <t>02.02.002 </t>
  </si>
  <si>
    <t>02.02.003 </t>
  </si>
  <si>
    <t>02.02.004 </t>
  </si>
  <si>
    <t>02.02.005 </t>
  </si>
  <si>
    <t>02.02.006 </t>
  </si>
  <si>
    <t>02.02.007 </t>
  </si>
  <si>
    <t>02.02.008 </t>
  </si>
  <si>
    <t>02.02.009 </t>
  </si>
  <si>
    <t>02.03 </t>
  </si>
  <si>
    <t>02.03.001 </t>
  </si>
  <si>
    <t>02.03.002 </t>
  </si>
  <si>
    <t>02.03.003 </t>
  </si>
  <si>
    <t>02.03.004 </t>
  </si>
  <si>
    <t>02.03.005 </t>
  </si>
  <si>
    <t>02.04 </t>
  </si>
  <si>
    <t>02.04.003 </t>
  </si>
  <si>
    <t>02.04.004 </t>
  </si>
  <si>
    <t>02.04.007 </t>
  </si>
  <si>
    <t>02.04.008 </t>
  </si>
  <si>
    <t>02.04.009 </t>
  </si>
  <si>
    <t>02.04.011 </t>
  </si>
  <si>
    <t>02.05 </t>
  </si>
  <si>
    <t>02.05.001 </t>
  </si>
  <si>
    <t>02.05.002 </t>
  </si>
  <si>
    <t>02.05.003 </t>
  </si>
  <si>
    <t>02.05.004 </t>
  </si>
  <si>
    <t>02.06 </t>
  </si>
  <si>
    <t>02.06.001 </t>
  </si>
  <si>
    <t>02.06.002 </t>
  </si>
  <si>
    <t>02.06.003 </t>
  </si>
  <si>
    <t>02.07 </t>
  </si>
  <si>
    <t>02.07.001 </t>
  </si>
  <si>
    <t>02.07.002 </t>
  </si>
  <si>
    <t>02.08 </t>
  </si>
  <si>
    <t>02.08.001 </t>
  </si>
  <si>
    <t>02.08.002 </t>
  </si>
  <si>
    <t>02.08.003 </t>
  </si>
  <si>
    <t>02.08.004 </t>
  </si>
  <si>
    <t>02.08.005 </t>
  </si>
  <si>
    <t>02.08.006 </t>
  </si>
  <si>
    <t>02.09 </t>
  </si>
  <si>
    <t>02.09.001 </t>
  </si>
  <si>
    <t>02.10 </t>
  </si>
  <si>
    <t>02.10.001 </t>
  </si>
  <si>
    <t>02.10.002 </t>
  </si>
  <si>
    <t>02.10.003 </t>
  </si>
  <si>
    <t>02.10.004</t>
  </si>
  <si>
    <t>02.11 </t>
  </si>
  <si>
    <t>02.11.001 </t>
  </si>
  <si>
    <t>PRAÇA DA QUEIMADA NOVA</t>
  </si>
  <si>
    <t>03.01</t>
  </si>
  <si>
    <t>03.01.001 </t>
  </si>
  <si>
    <t>03.01.002 </t>
  </si>
  <si>
    <t>03.02</t>
  </si>
  <si>
    <t>03.02.001</t>
  </si>
  <si>
    <t>03.02.002</t>
  </si>
  <si>
    <t>03.03</t>
  </si>
  <si>
    <t>03.03.001</t>
  </si>
  <si>
    <t>03.03.002</t>
  </si>
  <si>
    <t>03.03.003</t>
  </si>
  <si>
    <t>03.03.004</t>
  </si>
  <si>
    <t>03.04</t>
  </si>
  <si>
    <t>03.04.001</t>
  </si>
  <si>
    <t>03.05 </t>
  </si>
  <si>
    <t>03.05.001</t>
  </si>
  <si>
    <t>03.05.002</t>
  </si>
  <si>
    <t>03.06</t>
  </si>
  <si>
    <t>03.06.001</t>
  </si>
  <si>
    <t>03.06.002</t>
  </si>
  <si>
    <t>03.06.003</t>
  </si>
  <si>
    <t>03.06.004</t>
  </si>
  <si>
    <t>Nº DO CONTRATO: Nº028/2022</t>
  </si>
  <si>
    <t>CONTRATADA: LDVL CONSTRUÇÕES SUSTENTÁVEIS ME - CNPJ : 13.597.475/0001-59</t>
  </si>
  <si>
    <t>VALOR EXECUTADO / VALOR CONTRATADO</t>
  </si>
  <si>
    <t>STATUS: CONCLUÍDA/ENTREGUE</t>
  </si>
  <si>
    <t>% executado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</si>
</sst>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_-&quot;R$&quot;\ * #,##0.00_-;\-&quot;R$&quot;\ * #,##0.00_-;_-&quot;R$&quot;\ * &quot;-&quot;??_-;_-@_-"/>
    <numFmt numFmtId="166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0"/>
      <color rgb="FF000000"/>
      <name val="Arial"/>
      <family val="2"/>
    </font>
    <font>
      <sz val="11"/>
      <color rgb="FFFF0000"/>
      <name val="Calibri"/>
      <family val="2"/>
      <charset val="1"/>
    </font>
    <font>
      <sz val="11"/>
      <color rgb="FF0070C0"/>
      <name val="Calibri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b/>
      <sz val="9"/>
      <color rgb="FF000000"/>
      <name val="Arial"/>
      <family val="2"/>
      <charset val="1"/>
    </font>
    <font>
      <b/>
      <sz val="9"/>
      <name val="Courier New"/>
      <family val="3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rgb="FFFFFF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CC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9" fillId="0" borderId="0"/>
    <xf numFmtId="9" fontId="3" fillId="0" borderId="0" applyFont="0" applyFill="0" applyBorder="0" applyAlignment="0" applyProtection="0"/>
    <xf numFmtId="0" fontId="3" fillId="0" borderId="0"/>
  </cellStyleXfs>
  <cellXfs count="83">
    <xf numFmtId="0" fontId="0" fillId="0" borderId="0" xfId="0"/>
    <xf numFmtId="0" fontId="1" fillId="0" borderId="1" xfId="0" applyFont="1" applyBorder="1" applyAlignment="1">
      <alignment horizontal="left" wrapText="1"/>
    </xf>
    <xf numFmtId="0" fontId="4" fillId="0" borderId="0" xfId="0" applyFont="1"/>
    <xf numFmtId="0" fontId="7" fillId="0" borderId="0" xfId="0" applyFont="1"/>
    <xf numFmtId="0" fontId="8" fillId="0" borderId="0" xfId="0" applyFont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top" wrapText="1" inden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165" fontId="9" fillId="0" borderId="1" xfId="2" applyFont="1" applyBorder="1"/>
    <xf numFmtId="166" fontId="6" fillId="3" borderId="1" xfId="1" applyFont="1" applyFill="1" applyBorder="1" applyAlignment="1">
      <alignment horizontal="center"/>
    </xf>
    <xf numFmtId="166" fontId="4" fillId="0" borderId="0" xfId="1" applyFont="1" applyAlignment="1">
      <alignment horizontal="center"/>
    </xf>
    <xf numFmtId="166" fontId="4" fillId="0" borderId="0" xfId="1" applyFont="1" applyAlignment="1">
      <alignment horizontal="right"/>
    </xf>
    <xf numFmtId="0" fontId="2" fillId="6" borderId="1" xfId="0" applyFont="1" applyFill="1" applyBorder="1" applyAlignment="1">
      <alignment horizontal="left" wrapText="1"/>
    </xf>
    <xf numFmtId="0" fontId="0" fillId="6" borderId="0" xfId="0" applyFill="1"/>
    <xf numFmtId="0" fontId="1" fillId="0" borderId="20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0" fontId="9" fillId="0" borderId="20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4" fontId="9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right"/>
    </xf>
    <xf numFmtId="2" fontId="9" fillId="7" borderId="1" xfId="0" applyNumberFormat="1" applyFont="1" applyFill="1" applyBorder="1"/>
    <xf numFmtId="2" fontId="9" fillId="0" borderId="1" xfId="0" applyNumberFormat="1" applyFont="1" applyBorder="1"/>
    <xf numFmtId="0" fontId="2" fillId="6" borderId="20" xfId="0" applyFont="1" applyFill="1" applyBorder="1" applyAlignment="1">
      <alignment horizontal="left" wrapText="1"/>
    </xf>
    <xf numFmtId="4" fontId="1" fillId="6" borderId="1" xfId="0" applyNumberFormat="1" applyFont="1" applyFill="1" applyBorder="1" applyAlignment="1">
      <alignment horizontal="center"/>
    </xf>
    <xf numFmtId="4" fontId="1" fillId="6" borderId="1" xfId="0" applyNumberFormat="1" applyFont="1" applyFill="1" applyBorder="1" applyAlignment="1">
      <alignment horizontal="right"/>
    </xf>
    <xf numFmtId="4" fontId="2" fillId="6" borderId="1" xfId="0" applyNumberFormat="1" applyFont="1" applyFill="1" applyBorder="1" applyAlignment="1">
      <alignment horizontal="center"/>
    </xf>
    <xf numFmtId="4" fontId="2" fillId="6" borderId="1" xfId="0" applyNumberFormat="1" applyFont="1" applyFill="1" applyBorder="1" applyAlignment="1">
      <alignment horizontal="right"/>
    </xf>
    <xf numFmtId="165" fontId="9" fillId="6" borderId="1" xfId="2" applyFont="1" applyFill="1" applyBorder="1"/>
    <xf numFmtId="0" fontId="10" fillId="6" borderId="20" xfId="0" applyFont="1" applyFill="1" applyBorder="1" applyAlignment="1">
      <alignment horizontal="left" wrapText="1"/>
    </xf>
    <xf numFmtId="0" fontId="10" fillId="6" borderId="1" xfId="0" applyFont="1" applyFill="1" applyBorder="1" applyAlignment="1">
      <alignment horizontal="left" wrapText="1"/>
    </xf>
    <xf numFmtId="4" fontId="10" fillId="6" borderId="1" xfId="0" applyNumberFormat="1" applyFont="1" applyFill="1" applyBorder="1" applyAlignment="1">
      <alignment horizontal="center"/>
    </xf>
    <xf numFmtId="4" fontId="10" fillId="6" borderId="1" xfId="0" applyNumberFormat="1" applyFont="1" applyFill="1" applyBorder="1" applyAlignment="1">
      <alignment horizontal="right"/>
    </xf>
    <xf numFmtId="2" fontId="10" fillId="6" borderId="1" xfId="0" applyNumberFormat="1" applyFont="1" applyFill="1" applyBorder="1"/>
    <xf numFmtId="165" fontId="1" fillId="6" borderId="1" xfId="2" applyFont="1" applyFill="1" applyBorder="1" applyAlignment="1">
      <alignment horizontal="right"/>
    </xf>
    <xf numFmtId="165" fontId="13" fillId="6" borderId="1" xfId="2" applyFont="1" applyFill="1" applyBorder="1" applyAlignment="1">
      <alignment horizontal="right"/>
    </xf>
    <xf numFmtId="165" fontId="1" fillId="0" borderId="1" xfId="2" applyFont="1" applyBorder="1" applyAlignment="1">
      <alignment horizontal="right"/>
    </xf>
    <xf numFmtId="165" fontId="2" fillId="6" borderId="1" xfId="2" applyFont="1" applyFill="1" applyBorder="1" applyAlignment="1">
      <alignment horizontal="right"/>
    </xf>
    <xf numFmtId="165" fontId="9" fillId="0" borderId="1" xfId="2" applyFont="1" applyBorder="1" applyAlignment="1">
      <alignment horizontal="right"/>
    </xf>
    <xf numFmtId="165" fontId="4" fillId="0" borderId="0" xfId="2" applyFont="1"/>
    <xf numFmtId="165" fontId="10" fillId="6" borderId="1" xfId="2" applyFont="1" applyFill="1" applyBorder="1"/>
    <xf numFmtId="165" fontId="10" fillId="5" borderId="1" xfId="2" applyFont="1" applyFill="1" applyBorder="1"/>
    <xf numFmtId="165" fontId="6" fillId="5" borderId="1" xfId="2" applyFont="1" applyFill="1" applyBorder="1"/>
    <xf numFmtId="10" fontId="6" fillId="3" borderId="1" xfId="4" applyNumberFormat="1" applyFont="1" applyFill="1" applyBorder="1"/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166" fontId="12" fillId="3" borderId="2" xfId="1" applyFont="1" applyFill="1" applyBorder="1" applyAlignment="1">
      <alignment horizontal="center"/>
    </xf>
    <xf numFmtId="166" fontId="12" fillId="3" borderId="3" xfId="1" applyFont="1" applyFill="1" applyBorder="1" applyAlignment="1">
      <alignment horizontal="center"/>
    </xf>
    <xf numFmtId="166" fontId="12" fillId="3" borderId="4" xfId="1" applyFont="1" applyFill="1" applyBorder="1" applyAlignment="1">
      <alignment horizontal="center"/>
    </xf>
    <xf numFmtId="165" fontId="12" fillId="8" borderId="9" xfId="2" applyFont="1" applyFill="1" applyBorder="1" applyAlignment="1">
      <alignment horizontal="center" vertical="center"/>
    </xf>
    <xf numFmtId="165" fontId="12" fillId="8" borderId="10" xfId="2" applyFont="1" applyFill="1" applyBorder="1" applyAlignment="1">
      <alignment horizontal="center" vertical="center"/>
    </xf>
    <xf numFmtId="165" fontId="12" fillId="8" borderId="17" xfId="2" applyFont="1" applyFill="1" applyBorder="1" applyAlignment="1">
      <alignment horizontal="center" vertical="center"/>
    </xf>
    <xf numFmtId="165" fontId="12" fillId="8" borderId="19" xfId="2" applyFont="1" applyFill="1" applyBorder="1" applyAlignment="1">
      <alignment horizontal="center" vertical="center"/>
    </xf>
    <xf numFmtId="165" fontId="12" fillId="8" borderId="11" xfId="2" applyFont="1" applyFill="1" applyBorder="1" applyAlignment="1">
      <alignment horizontal="center" vertical="center"/>
    </xf>
    <xf numFmtId="165" fontId="12" fillId="8" borderId="12" xfId="2" applyFont="1" applyFill="1" applyBorder="1" applyAlignment="1">
      <alignment horizontal="center" vertical="center"/>
    </xf>
    <xf numFmtId="166" fontId="12" fillId="2" borderId="9" xfId="1" applyFont="1" applyFill="1" applyBorder="1" applyAlignment="1">
      <alignment horizontal="center" vertical="center" wrapText="1"/>
    </xf>
    <xf numFmtId="166" fontId="12" fillId="2" borderId="15" xfId="1" applyFont="1" applyFill="1" applyBorder="1" applyAlignment="1">
      <alignment horizontal="center" vertical="center" wrapText="1"/>
    </xf>
    <xf numFmtId="166" fontId="12" fillId="2" borderId="10" xfId="1" applyFont="1" applyFill="1" applyBorder="1" applyAlignment="1">
      <alignment horizontal="center" vertical="center" wrapText="1"/>
    </xf>
    <xf numFmtId="166" fontId="12" fillId="2" borderId="11" xfId="1" applyFont="1" applyFill="1" applyBorder="1" applyAlignment="1">
      <alignment horizontal="center" vertical="center" wrapText="1"/>
    </xf>
    <xf numFmtId="166" fontId="12" fillId="2" borderId="16" xfId="1" applyFont="1" applyFill="1" applyBorder="1" applyAlignment="1">
      <alignment horizontal="center" vertical="center" wrapText="1"/>
    </xf>
    <xf numFmtId="166" fontId="12" fillId="2" borderId="12" xfId="1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166" fontId="6" fillId="3" borderId="5" xfId="1" applyFont="1" applyFill="1" applyBorder="1" applyAlignment="1">
      <alignment horizontal="center"/>
    </xf>
    <xf numFmtId="166" fontId="6" fillId="3" borderId="7" xfId="1" applyFont="1" applyFill="1" applyBorder="1" applyAlignment="1">
      <alignment horizontal="center"/>
    </xf>
    <xf numFmtId="165" fontId="5" fillId="4" borderId="8" xfId="2" applyFont="1" applyFill="1" applyBorder="1" applyAlignment="1">
      <alignment horizontal="center" vertical="center" wrapText="1"/>
    </xf>
    <xf numFmtId="165" fontId="5" fillId="4" borderId="1" xfId="2" applyFont="1" applyFill="1" applyBorder="1" applyAlignment="1">
      <alignment horizontal="center" vertical="center" wrapText="1"/>
    </xf>
    <xf numFmtId="165" fontId="11" fillId="4" borderId="18" xfId="2" applyFont="1" applyFill="1" applyBorder="1" applyAlignment="1">
      <alignment horizontal="center" wrapText="1"/>
    </xf>
    <xf numFmtId="165" fontId="11" fillId="4" borderId="8" xfId="2" applyFont="1" applyFill="1" applyBorder="1" applyAlignment="1">
      <alignment horizontal="center" wrapText="1"/>
    </xf>
    <xf numFmtId="0" fontId="5" fillId="4" borderId="8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6" fontId="5" fillId="4" borderId="8" xfId="1" applyFont="1" applyFill="1" applyBorder="1" applyAlignment="1">
      <alignment horizontal="center" vertical="center"/>
    </xf>
    <xf numFmtId="166" fontId="5" fillId="4" borderId="1" xfId="1" applyFont="1" applyFill="1" applyBorder="1" applyAlignment="1">
      <alignment horizontal="center" vertical="center"/>
    </xf>
    <xf numFmtId="166" fontId="11" fillId="4" borderId="8" xfId="1" applyFont="1" applyFill="1" applyBorder="1" applyAlignment="1">
      <alignment horizontal="center" vertical="center" wrapText="1"/>
    </xf>
    <xf numFmtId="166" fontId="11" fillId="4" borderId="1" xfId="1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wrapText="1"/>
    </xf>
    <xf numFmtId="0" fontId="2" fillId="6" borderId="6" xfId="0" applyFont="1" applyFill="1" applyBorder="1" applyAlignment="1">
      <alignment horizontal="center" wrapText="1"/>
    </xf>
    <xf numFmtId="0" fontId="2" fillId="6" borderId="7" xfId="0" applyFont="1" applyFill="1" applyBorder="1" applyAlignment="1">
      <alignment horizontal="center" wrapText="1"/>
    </xf>
  </cellXfs>
  <cellStyles count="6">
    <cellStyle name="Moeda" xfId="2" builtinId="4"/>
    <cellStyle name="Normal" xfId="0" builtinId="0"/>
    <cellStyle name="Normal 2" xfId="3"/>
    <cellStyle name="Normal 2 2" xfId="5"/>
    <cellStyle name="Porcentagem" xfId="4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6"/>
  <sheetViews>
    <sheetView tabSelected="1" view="pageBreakPreview" zoomScaleNormal="100" zoomScaleSheetLayoutView="100" workbookViewId="0">
      <selection activeCell="D146" sqref="D146:F146"/>
    </sheetView>
  </sheetViews>
  <sheetFormatPr defaultColWidth="9.140625" defaultRowHeight="15" x14ac:dyDescent="0.25"/>
  <cols>
    <col min="1" max="1" width="9.5703125" style="7" customWidth="1"/>
    <col min="2" max="2" width="55.7109375" style="8" customWidth="1"/>
    <col min="3" max="3" width="8" style="11" customWidth="1"/>
    <col min="4" max="5" width="12.5703125" style="12" customWidth="1"/>
    <col min="6" max="6" width="13.28515625" style="40" bestFit="1" customWidth="1"/>
    <col min="7" max="7" width="18.140625" style="40" bestFit="1" customWidth="1"/>
    <col min="8" max="8" width="15" style="40" bestFit="1" customWidth="1"/>
  </cols>
  <sheetData>
    <row r="1" spans="1:8" ht="12.75" customHeight="1" thickBot="1" x14ac:dyDescent="0.3">
      <c r="A1" s="45" t="s">
        <v>24</v>
      </c>
      <c r="B1" s="46"/>
      <c r="C1" s="49" t="s">
        <v>218</v>
      </c>
      <c r="D1" s="50"/>
      <c r="E1" s="50"/>
      <c r="F1" s="51"/>
      <c r="G1" s="52" t="s">
        <v>221</v>
      </c>
      <c r="H1" s="53"/>
    </row>
    <row r="2" spans="1:8" ht="20.25" customHeight="1" thickBot="1" x14ac:dyDescent="0.3">
      <c r="A2" s="47"/>
      <c r="B2" s="48"/>
      <c r="C2" s="58" t="s">
        <v>219</v>
      </c>
      <c r="D2" s="59"/>
      <c r="E2" s="59"/>
      <c r="F2" s="60"/>
      <c r="G2" s="54"/>
      <c r="H2" s="55"/>
    </row>
    <row r="3" spans="1:8" ht="22.5" customHeight="1" thickBot="1" x14ac:dyDescent="0.3">
      <c r="A3" s="64" t="s">
        <v>25</v>
      </c>
      <c r="B3" s="65"/>
      <c r="C3" s="61"/>
      <c r="D3" s="62"/>
      <c r="E3" s="62"/>
      <c r="F3" s="63"/>
      <c r="G3" s="56"/>
      <c r="H3" s="57"/>
    </row>
    <row r="4" spans="1:8" ht="12.75" customHeight="1" x14ac:dyDescent="0.25">
      <c r="A4" s="72" t="s">
        <v>0</v>
      </c>
      <c r="B4" s="74" t="s">
        <v>18</v>
      </c>
      <c r="C4" s="76" t="s">
        <v>1</v>
      </c>
      <c r="D4" s="78" t="s">
        <v>20</v>
      </c>
      <c r="E4" s="78" t="s">
        <v>21</v>
      </c>
      <c r="F4" s="68" t="s">
        <v>19</v>
      </c>
      <c r="G4" s="70" t="s">
        <v>23</v>
      </c>
      <c r="H4" s="70" t="s">
        <v>22</v>
      </c>
    </row>
    <row r="5" spans="1:8" x14ac:dyDescent="0.25">
      <c r="A5" s="73"/>
      <c r="B5" s="75"/>
      <c r="C5" s="77"/>
      <c r="D5" s="79"/>
      <c r="E5" s="79"/>
      <c r="F5" s="69"/>
      <c r="G5" s="71"/>
      <c r="H5" s="71"/>
    </row>
    <row r="6" spans="1:8" x14ac:dyDescent="0.25">
      <c r="A6" s="80"/>
      <c r="B6" s="81"/>
      <c r="C6" s="81"/>
      <c r="D6" s="81"/>
      <c r="E6" s="81"/>
      <c r="F6" s="82"/>
      <c r="G6" s="42">
        <f>G146</f>
        <v>570081.12075836712</v>
      </c>
      <c r="H6" s="42">
        <f>H146</f>
        <v>570081.12075836712</v>
      </c>
    </row>
    <row r="7" spans="1:8" s="14" customFormat="1" x14ac:dyDescent="0.25">
      <c r="A7" s="24">
        <v>1</v>
      </c>
      <c r="B7" s="13" t="s">
        <v>26</v>
      </c>
      <c r="C7" s="25"/>
      <c r="D7" s="26"/>
      <c r="E7" s="26"/>
      <c r="F7" s="35"/>
      <c r="G7" s="41">
        <f>SUM(G8:G67)</f>
        <v>306050.47523799993</v>
      </c>
      <c r="H7" s="41">
        <f>SUM(H8:H67)</f>
        <v>306050.47523799993</v>
      </c>
    </row>
    <row r="8" spans="1:8" ht="15.75" x14ac:dyDescent="0.25">
      <c r="A8" s="24" t="s">
        <v>27</v>
      </c>
      <c r="B8" s="13" t="s">
        <v>28</v>
      </c>
      <c r="C8" s="27"/>
      <c r="D8" s="28"/>
      <c r="E8" s="28"/>
      <c r="F8" s="36"/>
      <c r="G8" s="35">
        <f>E8*F8</f>
        <v>0</v>
      </c>
      <c r="H8" s="29">
        <f>ROUND(D8*F8,2)</f>
        <v>0</v>
      </c>
    </row>
    <row r="9" spans="1:8" ht="26.25" x14ac:dyDescent="0.25">
      <c r="A9" s="15" t="s">
        <v>29</v>
      </c>
      <c r="B9" s="1" t="s">
        <v>4</v>
      </c>
      <c r="C9" s="16" t="s">
        <v>3</v>
      </c>
      <c r="D9" s="17">
        <v>200</v>
      </c>
      <c r="E9" s="17">
        <v>200</v>
      </c>
      <c r="F9" s="37">
        <v>30.19</v>
      </c>
      <c r="G9" s="37">
        <f>E9*F9</f>
        <v>6038</v>
      </c>
      <c r="H9" s="9">
        <f>D9*F9</f>
        <v>6038</v>
      </c>
    </row>
    <row r="10" spans="1:8" s="14" customFormat="1" ht="26.25" x14ac:dyDescent="0.25">
      <c r="A10" s="15" t="s">
        <v>30</v>
      </c>
      <c r="B10" s="1" t="s">
        <v>2</v>
      </c>
      <c r="C10" s="16" t="s">
        <v>3</v>
      </c>
      <c r="D10" s="17">
        <v>100</v>
      </c>
      <c r="E10" s="17">
        <v>100</v>
      </c>
      <c r="F10" s="37">
        <v>110.49</v>
      </c>
      <c r="G10" s="37">
        <f t="shared" ref="G10:G73" si="0">E10*F10</f>
        <v>11049</v>
      </c>
      <c r="H10" s="9">
        <f t="shared" ref="H10:H73" si="1">D10*F10</f>
        <v>11049</v>
      </c>
    </row>
    <row r="11" spans="1:8" ht="15.75" x14ac:dyDescent="0.25">
      <c r="A11" s="24" t="s">
        <v>31</v>
      </c>
      <c r="B11" s="13" t="s">
        <v>5</v>
      </c>
      <c r="C11" s="27"/>
      <c r="D11" s="28"/>
      <c r="E11" s="28"/>
      <c r="F11" s="38"/>
      <c r="G11" s="36"/>
      <c r="H11" s="36"/>
    </row>
    <row r="12" spans="1:8" ht="26.25" x14ac:dyDescent="0.25">
      <c r="A12" s="15" t="s">
        <v>32</v>
      </c>
      <c r="B12" s="1" t="s">
        <v>33</v>
      </c>
      <c r="C12" s="16" t="s">
        <v>6</v>
      </c>
      <c r="D12" s="17">
        <v>432.87</v>
      </c>
      <c r="E12" s="17">
        <v>432.87</v>
      </c>
      <c r="F12" s="37">
        <v>21.38</v>
      </c>
      <c r="G12" s="37">
        <f t="shared" si="0"/>
        <v>9254.7605999999996</v>
      </c>
      <c r="H12" s="9">
        <f t="shared" si="1"/>
        <v>9254.7605999999996</v>
      </c>
    </row>
    <row r="13" spans="1:8" ht="26.25" x14ac:dyDescent="0.25">
      <c r="A13" s="15" t="s">
        <v>34</v>
      </c>
      <c r="B13" s="1" t="s">
        <v>7</v>
      </c>
      <c r="C13" s="16" t="s">
        <v>8</v>
      </c>
      <c r="D13" s="17">
        <v>258.69</v>
      </c>
      <c r="E13" s="17">
        <v>258.69</v>
      </c>
      <c r="F13" s="37">
        <v>8.31</v>
      </c>
      <c r="G13" s="37">
        <f t="shared" si="0"/>
        <v>2149.7139000000002</v>
      </c>
      <c r="H13" s="9">
        <f t="shared" si="1"/>
        <v>2149.7139000000002</v>
      </c>
    </row>
    <row r="14" spans="1:8" s="3" customFormat="1" ht="26.25" x14ac:dyDescent="0.25">
      <c r="A14" s="15" t="s">
        <v>35</v>
      </c>
      <c r="B14" s="1" t="s">
        <v>11</v>
      </c>
      <c r="C14" s="16" t="s">
        <v>12</v>
      </c>
      <c r="D14" s="17">
        <v>17</v>
      </c>
      <c r="E14" s="17">
        <v>17</v>
      </c>
      <c r="F14" s="37">
        <v>95.78</v>
      </c>
      <c r="G14" s="37">
        <f t="shared" si="0"/>
        <v>1628.26</v>
      </c>
      <c r="H14" s="9">
        <f t="shared" si="1"/>
        <v>1628.26</v>
      </c>
    </row>
    <row r="15" spans="1:8" s="3" customFormat="1" ht="26.25" x14ac:dyDescent="0.25">
      <c r="A15" s="15" t="s">
        <v>36</v>
      </c>
      <c r="B15" s="1" t="s">
        <v>9</v>
      </c>
      <c r="C15" s="16" t="s">
        <v>6</v>
      </c>
      <c r="D15" s="17">
        <v>1236.78</v>
      </c>
      <c r="E15" s="17">
        <v>1236.78</v>
      </c>
      <c r="F15" s="37">
        <v>4.4400000000000004</v>
      </c>
      <c r="G15" s="37">
        <f t="shared" si="0"/>
        <v>5491.3032000000003</v>
      </c>
      <c r="H15" s="9">
        <f t="shared" si="1"/>
        <v>5491.3032000000003</v>
      </c>
    </row>
    <row r="16" spans="1:8" s="14" customFormat="1" ht="26.25" x14ac:dyDescent="0.25">
      <c r="A16" s="15" t="s">
        <v>37</v>
      </c>
      <c r="B16" s="1" t="s">
        <v>38</v>
      </c>
      <c r="C16" s="16" t="s">
        <v>10</v>
      </c>
      <c r="D16" s="17">
        <v>153.68</v>
      </c>
      <c r="E16" s="17">
        <v>153.68</v>
      </c>
      <c r="F16" s="37">
        <v>118.62</v>
      </c>
      <c r="G16" s="37">
        <f t="shared" si="0"/>
        <v>18229.5216</v>
      </c>
      <c r="H16" s="9">
        <f t="shared" si="1"/>
        <v>18229.5216</v>
      </c>
    </row>
    <row r="17" spans="1:8" ht="26.25" x14ac:dyDescent="0.25">
      <c r="A17" s="15" t="s">
        <v>39</v>
      </c>
      <c r="B17" s="1" t="s">
        <v>40</v>
      </c>
      <c r="C17" s="16" t="s">
        <v>6</v>
      </c>
      <c r="D17" s="17">
        <v>6</v>
      </c>
      <c r="E17" s="17">
        <v>6</v>
      </c>
      <c r="F17" s="37">
        <v>363.45</v>
      </c>
      <c r="G17" s="37">
        <f t="shared" si="0"/>
        <v>2180.6999999999998</v>
      </c>
      <c r="H17" s="9">
        <f t="shared" si="1"/>
        <v>2180.6999999999998</v>
      </c>
    </row>
    <row r="18" spans="1:8" s="4" customFormat="1" ht="26.25" x14ac:dyDescent="0.25">
      <c r="A18" s="15" t="s">
        <v>41</v>
      </c>
      <c r="B18" s="1" t="s">
        <v>42</v>
      </c>
      <c r="C18" s="16" t="s">
        <v>6</v>
      </c>
      <c r="D18" s="17">
        <v>10</v>
      </c>
      <c r="E18" s="17">
        <v>10</v>
      </c>
      <c r="F18" s="37">
        <v>243.51</v>
      </c>
      <c r="G18" s="37">
        <f t="shared" si="0"/>
        <v>2435.1</v>
      </c>
      <c r="H18" s="9">
        <f t="shared" si="1"/>
        <v>2435.1</v>
      </c>
    </row>
    <row r="19" spans="1:8" s="14" customFormat="1" ht="26.25" x14ac:dyDescent="0.25">
      <c r="A19" s="15" t="s">
        <v>43</v>
      </c>
      <c r="B19" s="1" t="s">
        <v>44</v>
      </c>
      <c r="C19" s="16" t="s">
        <v>10</v>
      </c>
      <c r="D19" s="17">
        <v>381</v>
      </c>
      <c r="E19" s="17">
        <v>381</v>
      </c>
      <c r="F19" s="37">
        <v>14.72</v>
      </c>
      <c r="G19" s="37">
        <f t="shared" si="0"/>
        <v>5608.3200000000006</v>
      </c>
      <c r="H19" s="9">
        <f t="shared" si="1"/>
        <v>5608.3200000000006</v>
      </c>
    </row>
    <row r="20" spans="1:8" ht="26.25" x14ac:dyDescent="0.25">
      <c r="A20" s="15" t="s">
        <v>45</v>
      </c>
      <c r="B20" s="1" t="s">
        <v>46</v>
      </c>
      <c r="C20" s="16" t="s">
        <v>47</v>
      </c>
      <c r="D20" s="17">
        <v>5715</v>
      </c>
      <c r="E20" s="17">
        <v>5715</v>
      </c>
      <c r="F20" s="37">
        <v>0.18</v>
      </c>
      <c r="G20" s="37">
        <f t="shared" si="0"/>
        <v>1028.7</v>
      </c>
      <c r="H20" s="9">
        <f t="shared" si="1"/>
        <v>1028.7</v>
      </c>
    </row>
    <row r="21" spans="1:8" s="14" customFormat="1" ht="26.25" x14ac:dyDescent="0.25">
      <c r="A21" s="15" t="s">
        <v>48</v>
      </c>
      <c r="B21" s="1" t="s">
        <v>49</v>
      </c>
      <c r="C21" s="16" t="s">
        <v>8</v>
      </c>
      <c r="D21" s="17">
        <v>30</v>
      </c>
      <c r="E21" s="17">
        <v>30</v>
      </c>
      <c r="F21" s="37">
        <v>247</v>
      </c>
      <c r="G21" s="37">
        <f t="shared" si="0"/>
        <v>7410</v>
      </c>
      <c r="H21" s="9">
        <f t="shared" si="1"/>
        <v>7410</v>
      </c>
    </row>
    <row r="22" spans="1:8" s="14" customFormat="1" ht="15.75" x14ac:dyDescent="0.25">
      <c r="A22" s="24" t="s">
        <v>50</v>
      </c>
      <c r="B22" s="13" t="s">
        <v>13</v>
      </c>
      <c r="C22" s="27"/>
      <c r="D22" s="28"/>
      <c r="E22" s="28"/>
      <c r="F22" s="38"/>
      <c r="G22" s="36"/>
      <c r="H22" s="36"/>
    </row>
    <row r="23" spans="1:8" ht="26.25" x14ac:dyDescent="0.25">
      <c r="A23" s="15" t="s">
        <v>51</v>
      </c>
      <c r="B23" s="1" t="s">
        <v>52</v>
      </c>
      <c r="C23" s="16" t="s">
        <v>53</v>
      </c>
      <c r="D23" s="17">
        <v>329.89</v>
      </c>
      <c r="E23" s="17">
        <v>329.89</v>
      </c>
      <c r="F23" s="37">
        <v>64.94</v>
      </c>
      <c r="G23" s="37">
        <f t="shared" si="0"/>
        <v>21423.0566</v>
      </c>
      <c r="H23" s="9">
        <f t="shared" si="1"/>
        <v>21423.0566</v>
      </c>
    </row>
    <row r="24" spans="1:8" ht="51.75" x14ac:dyDescent="0.25">
      <c r="A24" s="15" t="s">
        <v>54</v>
      </c>
      <c r="B24" s="1" t="s">
        <v>55</v>
      </c>
      <c r="C24" s="16" t="s">
        <v>6</v>
      </c>
      <c r="D24" s="17">
        <v>273.13</v>
      </c>
      <c r="E24" s="17">
        <v>273.13</v>
      </c>
      <c r="F24" s="37">
        <v>65.27</v>
      </c>
      <c r="G24" s="37">
        <f t="shared" si="0"/>
        <v>17827.195099999997</v>
      </c>
      <c r="H24" s="9">
        <f t="shared" si="1"/>
        <v>17827.195099999997</v>
      </c>
    </row>
    <row r="25" spans="1:8" ht="51.75" x14ac:dyDescent="0.25">
      <c r="A25" s="15" t="s">
        <v>56</v>
      </c>
      <c r="B25" s="1" t="s">
        <v>57</v>
      </c>
      <c r="C25" s="16" t="s">
        <v>6</v>
      </c>
      <c r="D25" s="17">
        <v>63.92</v>
      </c>
      <c r="E25" s="17">
        <v>63.92</v>
      </c>
      <c r="F25" s="37">
        <v>90.79</v>
      </c>
      <c r="G25" s="37">
        <f t="shared" si="0"/>
        <v>5803.296800000001</v>
      </c>
      <c r="H25" s="9">
        <f t="shared" si="1"/>
        <v>5803.296800000001</v>
      </c>
    </row>
    <row r="26" spans="1:8" ht="26.25" x14ac:dyDescent="0.25">
      <c r="A26" s="15" t="s">
        <v>58</v>
      </c>
      <c r="B26" s="1" t="s">
        <v>59</v>
      </c>
      <c r="C26" s="16" t="s">
        <v>8</v>
      </c>
      <c r="D26" s="17">
        <v>640.01</v>
      </c>
      <c r="E26" s="17">
        <v>640.01</v>
      </c>
      <c r="F26" s="37">
        <v>24.51</v>
      </c>
      <c r="G26" s="37">
        <f t="shared" si="0"/>
        <v>15686.645100000002</v>
      </c>
      <c r="H26" s="9">
        <f t="shared" si="1"/>
        <v>15686.645100000002</v>
      </c>
    </row>
    <row r="27" spans="1:8" ht="26.25" x14ac:dyDescent="0.25">
      <c r="A27" s="15" t="s">
        <v>60</v>
      </c>
      <c r="B27" s="1" t="s">
        <v>61</v>
      </c>
      <c r="C27" s="16" t="s">
        <v>10</v>
      </c>
      <c r="D27" s="17">
        <v>6.22</v>
      </c>
      <c r="E27" s="17">
        <v>6.22</v>
      </c>
      <c r="F27" s="37">
        <v>146.34</v>
      </c>
      <c r="G27" s="37">
        <f t="shared" si="0"/>
        <v>910.23479999999995</v>
      </c>
      <c r="H27" s="9">
        <f t="shared" si="1"/>
        <v>910.23479999999995</v>
      </c>
    </row>
    <row r="28" spans="1:8" s="14" customFormat="1" x14ac:dyDescent="0.25">
      <c r="A28" s="24" t="s">
        <v>62</v>
      </c>
      <c r="B28" s="13" t="s">
        <v>63</v>
      </c>
      <c r="C28" s="27"/>
      <c r="D28" s="28"/>
      <c r="E28" s="28"/>
      <c r="F28" s="38"/>
      <c r="G28" s="38"/>
      <c r="H28" s="38"/>
    </row>
    <row r="29" spans="1:8" ht="26.25" x14ac:dyDescent="0.25">
      <c r="A29" s="15" t="s">
        <v>64</v>
      </c>
      <c r="B29" s="1" t="s">
        <v>65</v>
      </c>
      <c r="C29" s="16" t="s">
        <v>8</v>
      </c>
      <c r="D29" s="17">
        <v>200</v>
      </c>
      <c r="E29" s="17">
        <v>200</v>
      </c>
      <c r="F29" s="37">
        <v>5.75</v>
      </c>
      <c r="G29" s="37">
        <f t="shared" si="0"/>
        <v>1150</v>
      </c>
      <c r="H29" s="9">
        <f t="shared" si="1"/>
        <v>1150</v>
      </c>
    </row>
    <row r="30" spans="1:8" ht="26.25" x14ac:dyDescent="0.25">
      <c r="A30" s="15" t="s">
        <v>66</v>
      </c>
      <c r="B30" s="1" t="s">
        <v>67</v>
      </c>
      <c r="C30" s="16" t="s">
        <v>8</v>
      </c>
      <c r="D30" s="17">
        <v>80</v>
      </c>
      <c r="E30" s="17">
        <v>80</v>
      </c>
      <c r="F30" s="37">
        <v>7.15</v>
      </c>
      <c r="G30" s="37">
        <f t="shared" si="0"/>
        <v>572</v>
      </c>
      <c r="H30" s="9">
        <f t="shared" si="1"/>
        <v>572</v>
      </c>
    </row>
    <row r="31" spans="1:8" ht="26.25" x14ac:dyDescent="0.25">
      <c r="A31" s="15" t="s">
        <v>68</v>
      </c>
      <c r="B31" s="1" t="s">
        <v>69</v>
      </c>
      <c r="C31" s="16" t="s">
        <v>12</v>
      </c>
      <c r="D31" s="17">
        <v>5</v>
      </c>
      <c r="E31" s="17">
        <v>5</v>
      </c>
      <c r="F31" s="37">
        <v>80.349999999999994</v>
      </c>
      <c r="G31" s="37">
        <f t="shared" si="0"/>
        <v>401.75</v>
      </c>
      <c r="H31" s="9">
        <f t="shared" si="1"/>
        <v>401.75</v>
      </c>
    </row>
    <row r="32" spans="1:8" ht="26.25" x14ac:dyDescent="0.25">
      <c r="A32" s="15" t="s">
        <v>70</v>
      </c>
      <c r="B32" s="1" t="s">
        <v>71</v>
      </c>
      <c r="C32" s="16" t="s">
        <v>12</v>
      </c>
      <c r="D32" s="17">
        <v>1</v>
      </c>
      <c r="E32" s="17">
        <v>1</v>
      </c>
      <c r="F32" s="37">
        <v>55.13</v>
      </c>
      <c r="G32" s="37">
        <f t="shared" si="0"/>
        <v>55.13</v>
      </c>
      <c r="H32" s="9">
        <f t="shared" si="1"/>
        <v>55.13</v>
      </c>
    </row>
    <row r="33" spans="1:8" ht="26.25" x14ac:dyDescent="0.25">
      <c r="A33" s="15" t="s">
        <v>72</v>
      </c>
      <c r="B33" s="1" t="s">
        <v>73</v>
      </c>
      <c r="C33" s="16" t="s">
        <v>8</v>
      </c>
      <c r="D33" s="17">
        <v>1300</v>
      </c>
      <c r="E33" s="17">
        <v>1300</v>
      </c>
      <c r="F33" s="37">
        <v>7.16</v>
      </c>
      <c r="G33" s="37">
        <f t="shared" si="0"/>
        <v>9308</v>
      </c>
      <c r="H33" s="9">
        <f t="shared" si="1"/>
        <v>9308</v>
      </c>
    </row>
    <row r="34" spans="1:8" ht="26.25" x14ac:dyDescent="0.25">
      <c r="A34" s="15" t="s">
        <v>74</v>
      </c>
      <c r="B34" s="1" t="s">
        <v>75</v>
      </c>
      <c r="C34" s="16" t="s">
        <v>8</v>
      </c>
      <c r="D34" s="17">
        <v>36</v>
      </c>
      <c r="E34" s="17">
        <v>36</v>
      </c>
      <c r="F34" s="37">
        <v>10.46</v>
      </c>
      <c r="G34" s="37">
        <f t="shared" si="0"/>
        <v>376.56000000000006</v>
      </c>
      <c r="H34" s="9">
        <f t="shared" si="1"/>
        <v>376.56000000000006</v>
      </c>
    </row>
    <row r="35" spans="1:8" ht="26.25" x14ac:dyDescent="0.25">
      <c r="A35" s="15" t="s">
        <v>76</v>
      </c>
      <c r="B35" s="1" t="s">
        <v>77</v>
      </c>
      <c r="C35" s="16" t="s">
        <v>12</v>
      </c>
      <c r="D35" s="17">
        <v>21</v>
      </c>
      <c r="E35" s="17">
        <v>21</v>
      </c>
      <c r="F35" s="37">
        <v>125.75</v>
      </c>
      <c r="G35" s="37">
        <f t="shared" si="0"/>
        <v>2640.75</v>
      </c>
      <c r="H35" s="9">
        <f t="shared" si="1"/>
        <v>2640.75</v>
      </c>
    </row>
    <row r="36" spans="1:8" ht="51.75" x14ac:dyDescent="0.25">
      <c r="A36" s="15" t="s">
        <v>78</v>
      </c>
      <c r="B36" s="1" t="s">
        <v>79</v>
      </c>
      <c r="C36" s="16" t="s">
        <v>12</v>
      </c>
      <c r="D36" s="17">
        <v>12</v>
      </c>
      <c r="E36" s="17">
        <v>12</v>
      </c>
      <c r="F36" s="37">
        <v>1581.06</v>
      </c>
      <c r="G36" s="37">
        <f t="shared" si="0"/>
        <v>18972.72</v>
      </c>
      <c r="H36" s="9">
        <f t="shared" si="1"/>
        <v>18972.72</v>
      </c>
    </row>
    <row r="37" spans="1:8" s="2" customFormat="1" ht="38.25" x14ac:dyDescent="0.2">
      <c r="A37" s="15" t="s">
        <v>80</v>
      </c>
      <c r="B37" s="1" t="s">
        <v>81</v>
      </c>
      <c r="C37" s="16" t="s">
        <v>12</v>
      </c>
      <c r="D37" s="17">
        <v>12</v>
      </c>
      <c r="E37" s="17">
        <v>12</v>
      </c>
      <c r="F37" s="37">
        <v>2734.59</v>
      </c>
      <c r="G37" s="37">
        <f t="shared" si="0"/>
        <v>32815.08</v>
      </c>
      <c r="H37" s="9">
        <f t="shared" si="1"/>
        <v>32815.08</v>
      </c>
    </row>
    <row r="38" spans="1:8" s="14" customFormat="1" ht="15.75" x14ac:dyDescent="0.25">
      <c r="A38" s="24" t="s">
        <v>82</v>
      </c>
      <c r="B38" s="13" t="s">
        <v>83</v>
      </c>
      <c r="C38" s="27"/>
      <c r="D38" s="28"/>
      <c r="E38" s="28"/>
      <c r="F38" s="38"/>
      <c r="G38" s="36"/>
      <c r="H38" s="36"/>
    </row>
    <row r="39" spans="1:8" ht="26.25" x14ac:dyDescent="0.25">
      <c r="A39" s="15" t="s">
        <v>84</v>
      </c>
      <c r="B39" s="1" t="s">
        <v>85</v>
      </c>
      <c r="C39" s="16" t="s">
        <v>10</v>
      </c>
      <c r="D39" s="17">
        <v>1.3</v>
      </c>
      <c r="E39" s="17">
        <v>1.3</v>
      </c>
      <c r="F39" s="37">
        <v>44.11</v>
      </c>
      <c r="G39" s="37">
        <f t="shared" si="0"/>
        <v>57.343000000000004</v>
      </c>
      <c r="H39" s="9">
        <f t="shared" si="1"/>
        <v>57.343000000000004</v>
      </c>
    </row>
    <row r="40" spans="1:8" ht="26.25" x14ac:dyDescent="0.25">
      <c r="A40" s="15" t="s">
        <v>86</v>
      </c>
      <c r="B40" s="1" t="s">
        <v>87</v>
      </c>
      <c r="C40" s="16" t="s">
        <v>10</v>
      </c>
      <c r="D40" s="17">
        <v>1.08</v>
      </c>
      <c r="E40" s="17">
        <v>1.08</v>
      </c>
      <c r="F40" s="37">
        <v>575.20000000000005</v>
      </c>
      <c r="G40" s="37">
        <f t="shared" si="0"/>
        <v>621.21600000000012</v>
      </c>
      <c r="H40" s="9">
        <f t="shared" si="1"/>
        <v>621.21600000000012</v>
      </c>
    </row>
    <row r="41" spans="1:8" ht="26.25" x14ac:dyDescent="0.25">
      <c r="A41" s="15" t="s">
        <v>88</v>
      </c>
      <c r="B41" s="1" t="s">
        <v>89</v>
      </c>
      <c r="C41" s="16" t="s">
        <v>8</v>
      </c>
      <c r="D41" s="17">
        <v>33.18</v>
      </c>
      <c r="E41" s="17">
        <v>33.18</v>
      </c>
      <c r="F41" s="37">
        <v>274.73</v>
      </c>
      <c r="G41" s="37">
        <f t="shared" si="0"/>
        <v>9115.5414000000001</v>
      </c>
      <c r="H41" s="9">
        <f t="shared" si="1"/>
        <v>9115.5414000000001</v>
      </c>
    </row>
    <row r="42" spans="1:8" s="2" customFormat="1" ht="25.5" x14ac:dyDescent="0.2">
      <c r="A42" s="15" t="s">
        <v>90</v>
      </c>
      <c r="B42" s="1" t="s">
        <v>91</v>
      </c>
      <c r="C42" s="16" t="s">
        <v>8</v>
      </c>
      <c r="D42" s="17">
        <v>25.2</v>
      </c>
      <c r="E42" s="17">
        <v>25.2</v>
      </c>
      <c r="F42" s="37">
        <v>65.28</v>
      </c>
      <c r="G42" s="37">
        <f t="shared" si="0"/>
        <v>1645.056</v>
      </c>
      <c r="H42" s="9">
        <f t="shared" si="1"/>
        <v>1645.056</v>
      </c>
    </row>
    <row r="43" spans="1:8" s="14" customFormat="1" x14ac:dyDescent="0.25">
      <c r="A43" s="24" t="s">
        <v>92</v>
      </c>
      <c r="B43" s="13" t="s">
        <v>93</v>
      </c>
      <c r="C43" s="27"/>
      <c r="D43" s="28"/>
      <c r="E43" s="28"/>
      <c r="F43" s="38"/>
      <c r="G43" s="38"/>
      <c r="H43" s="38"/>
    </row>
    <row r="44" spans="1:8" s="2" customFormat="1" ht="25.5" x14ac:dyDescent="0.2">
      <c r="A44" s="15" t="s">
        <v>94</v>
      </c>
      <c r="B44" s="1" t="s">
        <v>95</v>
      </c>
      <c r="C44" s="16" t="s">
        <v>6</v>
      </c>
      <c r="D44" s="17">
        <v>30</v>
      </c>
      <c r="E44" s="17">
        <v>30</v>
      </c>
      <c r="F44" s="37">
        <v>182.81</v>
      </c>
      <c r="G44" s="37">
        <f t="shared" si="0"/>
        <v>5484.3</v>
      </c>
      <c r="H44" s="9">
        <f t="shared" si="1"/>
        <v>5484.3</v>
      </c>
    </row>
    <row r="45" spans="1:8" ht="26.25" x14ac:dyDescent="0.25">
      <c r="A45" s="15" t="s">
        <v>96</v>
      </c>
      <c r="B45" s="1" t="s">
        <v>97</v>
      </c>
      <c r="C45" s="16" t="s">
        <v>6</v>
      </c>
      <c r="D45" s="17">
        <v>45</v>
      </c>
      <c r="E45" s="17">
        <v>45</v>
      </c>
      <c r="F45" s="37">
        <v>24.98</v>
      </c>
      <c r="G45" s="37">
        <f t="shared" si="0"/>
        <v>1124.0999999999999</v>
      </c>
      <c r="H45" s="9">
        <f t="shared" si="1"/>
        <v>1124.0999999999999</v>
      </c>
    </row>
    <row r="46" spans="1:8" ht="39" x14ac:dyDescent="0.25">
      <c r="A46" s="15" t="s">
        <v>98</v>
      </c>
      <c r="B46" s="1" t="s">
        <v>99</v>
      </c>
      <c r="C46" s="16" t="s">
        <v>6</v>
      </c>
      <c r="D46" s="17">
        <v>15</v>
      </c>
      <c r="E46" s="17">
        <v>15</v>
      </c>
      <c r="F46" s="37">
        <v>88.24</v>
      </c>
      <c r="G46" s="37">
        <f t="shared" si="0"/>
        <v>1323.6</v>
      </c>
      <c r="H46" s="9">
        <f t="shared" si="1"/>
        <v>1323.6</v>
      </c>
    </row>
    <row r="47" spans="1:8" s="14" customFormat="1" ht="15.75" x14ac:dyDescent="0.25">
      <c r="A47" s="24" t="s">
        <v>100</v>
      </c>
      <c r="B47" s="13" t="s">
        <v>101</v>
      </c>
      <c r="C47" s="27"/>
      <c r="D47" s="28"/>
      <c r="E47" s="28"/>
      <c r="F47" s="38"/>
      <c r="G47" s="36"/>
      <c r="H47" s="36"/>
    </row>
    <row r="48" spans="1:8" ht="26.25" x14ac:dyDescent="0.25">
      <c r="A48" s="15" t="s">
        <v>102</v>
      </c>
      <c r="B48" s="1" t="s">
        <v>103</v>
      </c>
      <c r="C48" s="16" t="s">
        <v>12</v>
      </c>
      <c r="D48" s="17">
        <v>1</v>
      </c>
      <c r="E48" s="17">
        <v>1</v>
      </c>
      <c r="F48" s="37">
        <v>12839.71</v>
      </c>
      <c r="G48" s="37">
        <f t="shared" si="0"/>
        <v>12839.71</v>
      </c>
      <c r="H48" s="9">
        <f t="shared" si="1"/>
        <v>12839.71</v>
      </c>
    </row>
    <row r="49" spans="1:8" ht="26.25" x14ac:dyDescent="0.25">
      <c r="A49" s="15" t="s">
        <v>104</v>
      </c>
      <c r="B49" s="1" t="s">
        <v>105</v>
      </c>
      <c r="C49" s="16" t="s">
        <v>12</v>
      </c>
      <c r="D49" s="17">
        <v>1</v>
      </c>
      <c r="E49" s="17">
        <v>1</v>
      </c>
      <c r="F49" s="37">
        <v>4225.97</v>
      </c>
      <c r="G49" s="37">
        <f t="shared" si="0"/>
        <v>4225.97</v>
      </c>
      <c r="H49" s="9">
        <f t="shared" si="1"/>
        <v>4225.97</v>
      </c>
    </row>
    <row r="50" spans="1:8" s="14" customFormat="1" ht="15.75" x14ac:dyDescent="0.25">
      <c r="A50" s="24" t="s">
        <v>106</v>
      </c>
      <c r="B50" s="13" t="s">
        <v>14</v>
      </c>
      <c r="C50" s="27"/>
      <c r="D50" s="28"/>
      <c r="E50" s="28"/>
      <c r="F50" s="38"/>
      <c r="G50" s="36"/>
      <c r="H50" s="36"/>
    </row>
    <row r="51" spans="1:8" ht="26.25" x14ac:dyDescent="0.25">
      <c r="A51" s="15" t="s">
        <v>107</v>
      </c>
      <c r="B51" s="1" t="s">
        <v>108</v>
      </c>
      <c r="C51" s="16" t="s">
        <v>6</v>
      </c>
      <c r="D51" s="17">
        <v>401.7</v>
      </c>
      <c r="E51" s="17">
        <v>401.7</v>
      </c>
      <c r="F51" s="37">
        <v>17.57</v>
      </c>
      <c r="G51" s="37">
        <f t="shared" si="0"/>
        <v>7057.8689999999997</v>
      </c>
      <c r="H51" s="9">
        <f t="shared" si="1"/>
        <v>7057.8689999999997</v>
      </c>
    </row>
    <row r="52" spans="1:8" ht="26.25" x14ac:dyDescent="0.25">
      <c r="A52" s="15" t="s">
        <v>109</v>
      </c>
      <c r="B52" s="1" t="s">
        <v>110</v>
      </c>
      <c r="C52" s="16" t="s">
        <v>12</v>
      </c>
      <c r="D52" s="17">
        <v>10</v>
      </c>
      <c r="E52" s="17">
        <v>10</v>
      </c>
      <c r="F52" s="37">
        <v>10.74</v>
      </c>
      <c r="G52" s="37">
        <f t="shared" si="0"/>
        <v>107.4</v>
      </c>
      <c r="H52" s="9">
        <f t="shared" si="1"/>
        <v>107.4</v>
      </c>
    </row>
    <row r="53" spans="1:8" ht="26.25" x14ac:dyDescent="0.25">
      <c r="A53" s="15" t="s">
        <v>111</v>
      </c>
      <c r="B53" s="1" t="s">
        <v>112</v>
      </c>
      <c r="C53" s="16" t="s">
        <v>12</v>
      </c>
      <c r="D53" s="17">
        <v>100</v>
      </c>
      <c r="E53" s="17">
        <v>100</v>
      </c>
      <c r="F53" s="37">
        <v>3.7</v>
      </c>
      <c r="G53" s="37">
        <f t="shared" si="0"/>
        <v>370</v>
      </c>
      <c r="H53" s="9">
        <f t="shared" si="1"/>
        <v>370</v>
      </c>
    </row>
    <row r="54" spans="1:8" ht="26.25" x14ac:dyDescent="0.25">
      <c r="A54" s="15" t="s">
        <v>113</v>
      </c>
      <c r="B54" s="1" t="s">
        <v>114</v>
      </c>
      <c r="C54" s="16" t="s">
        <v>12</v>
      </c>
      <c r="D54" s="17">
        <v>3</v>
      </c>
      <c r="E54" s="17">
        <v>3</v>
      </c>
      <c r="F54" s="37">
        <v>447.59</v>
      </c>
      <c r="G54" s="37">
        <f t="shared" si="0"/>
        <v>1342.77</v>
      </c>
      <c r="H54" s="9">
        <f t="shared" si="1"/>
        <v>1342.77</v>
      </c>
    </row>
    <row r="55" spans="1:8" ht="26.25" x14ac:dyDescent="0.25">
      <c r="A55" s="15" t="s">
        <v>115</v>
      </c>
      <c r="B55" s="1" t="s">
        <v>116</v>
      </c>
      <c r="C55" s="16" t="s">
        <v>12</v>
      </c>
      <c r="D55" s="17">
        <v>2</v>
      </c>
      <c r="E55" s="17">
        <v>2</v>
      </c>
      <c r="F55" s="37">
        <v>73.36</v>
      </c>
      <c r="G55" s="37">
        <f t="shared" si="0"/>
        <v>146.72</v>
      </c>
      <c r="H55" s="9">
        <f t="shared" si="1"/>
        <v>146.72</v>
      </c>
    </row>
    <row r="56" spans="1:8" ht="26.25" x14ac:dyDescent="0.25">
      <c r="A56" s="15" t="s">
        <v>117</v>
      </c>
      <c r="B56" s="1" t="s">
        <v>15</v>
      </c>
      <c r="C56" s="16" t="s">
        <v>12</v>
      </c>
      <c r="D56" s="17">
        <v>11</v>
      </c>
      <c r="E56" s="17">
        <v>11</v>
      </c>
      <c r="F56" s="37">
        <v>1272.25</v>
      </c>
      <c r="G56" s="37">
        <f t="shared" si="0"/>
        <v>13994.75</v>
      </c>
      <c r="H56" s="9">
        <f t="shared" si="1"/>
        <v>13994.75</v>
      </c>
    </row>
    <row r="57" spans="1:8" ht="39" x14ac:dyDescent="0.25">
      <c r="A57" s="15" t="s">
        <v>118</v>
      </c>
      <c r="B57" s="1" t="s">
        <v>119</v>
      </c>
      <c r="C57" s="16" t="s">
        <v>120</v>
      </c>
      <c r="D57" s="17">
        <v>6</v>
      </c>
      <c r="E57" s="17">
        <v>6</v>
      </c>
      <c r="F57" s="37">
        <v>16.02</v>
      </c>
      <c r="G57" s="37">
        <f t="shared" si="0"/>
        <v>96.12</v>
      </c>
      <c r="H57" s="9">
        <f t="shared" si="1"/>
        <v>96.12</v>
      </c>
    </row>
    <row r="58" spans="1:8" s="14" customFormat="1" ht="15.75" x14ac:dyDescent="0.25">
      <c r="A58" s="24" t="s">
        <v>121</v>
      </c>
      <c r="B58" s="13" t="s">
        <v>122</v>
      </c>
      <c r="C58" s="27"/>
      <c r="D58" s="28"/>
      <c r="E58" s="28"/>
      <c r="F58" s="38"/>
      <c r="G58" s="36"/>
      <c r="H58" s="36"/>
    </row>
    <row r="59" spans="1:8" ht="26.25" x14ac:dyDescent="0.25">
      <c r="A59" s="15" t="s">
        <v>123</v>
      </c>
      <c r="B59" s="1" t="s">
        <v>124</v>
      </c>
      <c r="C59" s="16" t="s">
        <v>6</v>
      </c>
      <c r="D59" s="17">
        <v>273.22000000000003</v>
      </c>
      <c r="E59" s="17">
        <v>273.22000000000003</v>
      </c>
      <c r="F59" s="37">
        <v>8.06</v>
      </c>
      <c r="G59" s="37">
        <f t="shared" si="0"/>
        <v>2202.1532000000002</v>
      </c>
      <c r="H59" s="9">
        <f t="shared" si="1"/>
        <v>2202.1532000000002</v>
      </c>
    </row>
    <row r="60" spans="1:8" ht="26.25" x14ac:dyDescent="0.25">
      <c r="A60" s="15" t="s">
        <v>125</v>
      </c>
      <c r="B60" s="1" t="s">
        <v>126</v>
      </c>
      <c r="C60" s="16" t="s">
        <v>6</v>
      </c>
      <c r="D60" s="17">
        <v>185.4</v>
      </c>
      <c r="E60" s="17">
        <v>185.4</v>
      </c>
      <c r="F60" s="37">
        <v>13.91</v>
      </c>
      <c r="G60" s="37">
        <f t="shared" si="0"/>
        <v>2578.9140000000002</v>
      </c>
      <c r="H60" s="9">
        <f t="shared" si="1"/>
        <v>2578.9140000000002</v>
      </c>
    </row>
    <row r="61" spans="1:8" s="14" customFormat="1" ht="15.75" x14ac:dyDescent="0.25">
      <c r="A61" s="24" t="s">
        <v>127</v>
      </c>
      <c r="B61" s="13" t="s">
        <v>128</v>
      </c>
      <c r="C61" s="27"/>
      <c r="D61" s="28"/>
      <c r="E61" s="28"/>
      <c r="F61" s="38"/>
      <c r="G61" s="36"/>
      <c r="H61" s="36"/>
    </row>
    <row r="62" spans="1:8" ht="39" x14ac:dyDescent="0.25">
      <c r="A62" s="15" t="s">
        <v>129</v>
      </c>
      <c r="B62" s="1" t="s">
        <v>130</v>
      </c>
      <c r="C62" s="16" t="s">
        <v>131</v>
      </c>
      <c r="D62" s="17">
        <v>18</v>
      </c>
      <c r="E62" s="17">
        <v>18</v>
      </c>
      <c r="F62" s="37">
        <v>1711.96</v>
      </c>
      <c r="G62" s="37">
        <f t="shared" si="0"/>
        <v>30815.279999999999</v>
      </c>
      <c r="H62" s="9">
        <f t="shared" si="1"/>
        <v>30815.279999999999</v>
      </c>
    </row>
    <row r="63" spans="1:8" ht="26.25" x14ac:dyDescent="0.25">
      <c r="A63" s="15" t="s">
        <v>132</v>
      </c>
      <c r="B63" s="1" t="s">
        <v>133</v>
      </c>
      <c r="C63" s="16" t="s">
        <v>12</v>
      </c>
      <c r="D63" s="17">
        <v>1</v>
      </c>
      <c r="E63" s="17">
        <v>1</v>
      </c>
      <c r="F63" s="37">
        <v>2006.64</v>
      </c>
      <c r="G63" s="37">
        <f t="shared" si="0"/>
        <v>2006.64</v>
      </c>
      <c r="H63" s="9">
        <f t="shared" si="1"/>
        <v>2006.64</v>
      </c>
    </row>
    <row r="64" spans="1:8" ht="26.25" x14ac:dyDescent="0.25">
      <c r="A64" s="15" t="s">
        <v>134</v>
      </c>
      <c r="B64" s="1" t="s">
        <v>17</v>
      </c>
      <c r="C64" s="16" t="s">
        <v>12</v>
      </c>
      <c r="D64" s="17">
        <v>1</v>
      </c>
      <c r="E64" s="17">
        <v>1</v>
      </c>
      <c r="F64" s="37">
        <v>1936.61</v>
      </c>
      <c r="G64" s="37">
        <f t="shared" si="0"/>
        <v>1936.61</v>
      </c>
      <c r="H64" s="9">
        <f t="shared" si="1"/>
        <v>1936.61</v>
      </c>
    </row>
    <row r="65" spans="1:8" ht="26.25" x14ac:dyDescent="0.25">
      <c r="A65" s="18" t="s">
        <v>135</v>
      </c>
      <c r="B65" s="19" t="s">
        <v>136</v>
      </c>
      <c r="C65" s="20" t="s">
        <v>137</v>
      </c>
      <c r="D65" s="21">
        <v>3</v>
      </c>
      <c r="E65" s="21">
        <v>3</v>
      </c>
      <c r="F65" s="39">
        <f>1007.49*1.2054</f>
        <v>1214.4284460000001</v>
      </c>
      <c r="G65" s="37">
        <f t="shared" si="0"/>
        <v>3643.2853380000006</v>
      </c>
      <c r="H65" s="9">
        <f t="shared" si="1"/>
        <v>3643.2853380000006</v>
      </c>
    </row>
    <row r="66" spans="1:8" s="14" customFormat="1" ht="15.75" x14ac:dyDescent="0.25">
      <c r="A66" s="24" t="s">
        <v>138</v>
      </c>
      <c r="B66" s="13" t="s">
        <v>16</v>
      </c>
      <c r="C66" s="27"/>
      <c r="D66" s="28"/>
      <c r="E66" s="28"/>
      <c r="F66" s="38"/>
      <c r="G66" s="36"/>
      <c r="H66" s="36"/>
    </row>
    <row r="67" spans="1:8" ht="26.25" x14ac:dyDescent="0.25">
      <c r="A67" s="15" t="s">
        <v>139</v>
      </c>
      <c r="B67" s="1" t="s">
        <v>140</v>
      </c>
      <c r="C67" s="16" t="s">
        <v>6</v>
      </c>
      <c r="D67" s="17">
        <v>1236.78</v>
      </c>
      <c r="E67" s="17">
        <v>1236.78</v>
      </c>
      <c r="F67" s="37">
        <v>2.3199999999999998</v>
      </c>
      <c r="G67" s="37">
        <f t="shared" si="0"/>
        <v>2869.3295999999996</v>
      </c>
      <c r="H67" s="9">
        <f t="shared" si="1"/>
        <v>2869.3295999999996</v>
      </c>
    </row>
    <row r="68" spans="1:8" s="14" customFormat="1" x14ac:dyDescent="0.25">
      <c r="A68" s="24">
        <v>2</v>
      </c>
      <c r="B68" s="13" t="s">
        <v>141</v>
      </c>
      <c r="C68" s="27"/>
      <c r="D68" s="28"/>
      <c r="E68" s="28"/>
      <c r="F68" s="38"/>
      <c r="G68" s="38">
        <f>SUM(G69:G122)</f>
        <v>208292.55259199996</v>
      </c>
      <c r="H68" s="38">
        <f>SUM(H69:H122)</f>
        <v>208292.55259199996</v>
      </c>
    </row>
    <row r="69" spans="1:8" s="14" customFormat="1" ht="15.75" x14ac:dyDescent="0.25">
      <c r="A69" s="24" t="s">
        <v>142</v>
      </c>
      <c r="B69" s="13" t="s">
        <v>28</v>
      </c>
      <c r="C69" s="27"/>
      <c r="D69" s="28"/>
      <c r="E69" s="28"/>
      <c r="F69" s="38"/>
      <c r="G69" s="36"/>
      <c r="H69" s="36"/>
    </row>
    <row r="70" spans="1:8" ht="26.25" x14ac:dyDescent="0.25">
      <c r="A70" s="15" t="s">
        <v>143</v>
      </c>
      <c r="B70" s="1" t="s">
        <v>4</v>
      </c>
      <c r="C70" s="16" t="s">
        <v>3</v>
      </c>
      <c r="D70" s="17">
        <v>80</v>
      </c>
      <c r="E70" s="17">
        <v>80</v>
      </c>
      <c r="F70" s="37">
        <v>30.19</v>
      </c>
      <c r="G70" s="37">
        <f t="shared" si="0"/>
        <v>2415.2000000000003</v>
      </c>
      <c r="H70" s="9">
        <f t="shared" si="1"/>
        <v>2415.2000000000003</v>
      </c>
    </row>
    <row r="71" spans="1:8" ht="26.25" x14ac:dyDescent="0.25">
      <c r="A71" s="15" t="s">
        <v>144</v>
      </c>
      <c r="B71" s="1" t="s">
        <v>2</v>
      </c>
      <c r="C71" s="16" t="s">
        <v>3</v>
      </c>
      <c r="D71" s="17">
        <v>40</v>
      </c>
      <c r="E71" s="17">
        <v>40</v>
      </c>
      <c r="F71" s="37">
        <v>110.49</v>
      </c>
      <c r="G71" s="37">
        <f t="shared" si="0"/>
        <v>4419.5999999999995</v>
      </c>
      <c r="H71" s="9">
        <f t="shared" si="1"/>
        <v>4419.5999999999995</v>
      </c>
    </row>
    <row r="72" spans="1:8" s="14" customFormat="1" ht="15.75" x14ac:dyDescent="0.25">
      <c r="A72" s="24" t="s">
        <v>145</v>
      </c>
      <c r="B72" s="13" t="s">
        <v>5</v>
      </c>
      <c r="C72" s="27"/>
      <c r="D72" s="28"/>
      <c r="E72" s="28"/>
      <c r="F72" s="38"/>
      <c r="G72" s="36"/>
      <c r="H72" s="36"/>
    </row>
    <row r="73" spans="1:8" ht="26.25" x14ac:dyDescent="0.25">
      <c r="A73" s="15" t="s">
        <v>146</v>
      </c>
      <c r="B73" s="1" t="s">
        <v>33</v>
      </c>
      <c r="C73" s="16" t="s">
        <v>6</v>
      </c>
      <c r="D73" s="17">
        <v>511.52</v>
      </c>
      <c r="E73" s="17">
        <v>511.52</v>
      </c>
      <c r="F73" s="37">
        <v>21.38</v>
      </c>
      <c r="G73" s="37">
        <f t="shared" si="0"/>
        <v>10936.2976</v>
      </c>
      <c r="H73" s="9">
        <f t="shared" si="1"/>
        <v>10936.2976</v>
      </c>
    </row>
    <row r="74" spans="1:8" ht="26.25" x14ac:dyDescent="0.25">
      <c r="A74" s="15" t="s">
        <v>147</v>
      </c>
      <c r="B74" s="1" t="s">
        <v>7</v>
      </c>
      <c r="C74" s="16" t="s">
        <v>8</v>
      </c>
      <c r="D74" s="17">
        <v>153.69</v>
      </c>
      <c r="E74" s="17">
        <v>153.69</v>
      </c>
      <c r="F74" s="37">
        <v>8.31</v>
      </c>
      <c r="G74" s="37">
        <f t="shared" ref="G74:G136" si="2">E74*F74</f>
        <v>1277.1639</v>
      </c>
      <c r="H74" s="9">
        <f t="shared" ref="H74:H136" si="3">D74*F74</f>
        <v>1277.1639</v>
      </c>
    </row>
    <row r="75" spans="1:8" ht="26.25" x14ac:dyDescent="0.25">
      <c r="A75" s="15" t="s">
        <v>148</v>
      </c>
      <c r="B75" s="1" t="s">
        <v>9</v>
      </c>
      <c r="C75" s="16" t="s">
        <v>6</v>
      </c>
      <c r="D75" s="17">
        <v>730.74</v>
      </c>
      <c r="E75" s="17">
        <v>730.74</v>
      </c>
      <c r="F75" s="37">
        <v>4.4400000000000004</v>
      </c>
      <c r="G75" s="37">
        <f t="shared" si="2"/>
        <v>3244.4856000000004</v>
      </c>
      <c r="H75" s="9">
        <f t="shared" si="3"/>
        <v>3244.4856000000004</v>
      </c>
    </row>
    <row r="76" spans="1:8" ht="26.25" x14ac:dyDescent="0.25">
      <c r="A76" s="15" t="s">
        <v>149</v>
      </c>
      <c r="B76" s="1" t="s">
        <v>38</v>
      </c>
      <c r="C76" s="16" t="s">
        <v>10</v>
      </c>
      <c r="D76" s="17">
        <v>93.07</v>
      </c>
      <c r="E76" s="17">
        <v>93.07</v>
      </c>
      <c r="F76" s="37">
        <v>118.62</v>
      </c>
      <c r="G76" s="37">
        <f t="shared" si="2"/>
        <v>11039.963399999999</v>
      </c>
      <c r="H76" s="9">
        <f t="shared" si="3"/>
        <v>11039.963399999999</v>
      </c>
    </row>
    <row r="77" spans="1:8" ht="26.25" x14ac:dyDescent="0.25">
      <c r="A77" s="15" t="s">
        <v>150</v>
      </c>
      <c r="B77" s="1" t="s">
        <v>40</v>
      </c>
      <c r="C77" s="16" t="s">
        <v>6</v>
      </c>
      <c r="D77" s="17">
        <v>6</v>
      </c>
      <c r="E77" s="17">
        <v>6</v>
      </c>
      <c r="F77" s="37">
        <v>363.45</v>
      </c>
      <c r="G77" s="37">
        <f t="shared" si="2"/>
        <v>2180.6999999999998</v>
      </c>
      <c r="H77" s="9">
        <f t="shared" si="3"/>
        <v>2180.6999999999998</v>
      </c>
    </row>
    <row r="78" spans="1:8" ht="26.25" x14ac:dyDescent="0.25">
      <c r="A78" s="15" t="s">
        <v>151</v>
      </c>
      <c r="B78" s="1" t="s">
        <v>42</v>
      </c>
      <c r="C78" s="16" t="s">
        <v>6</v>
      </c>
      <c r="D78" s="17">
        <v>10</v>
      </c>
      <c r="E78" s="17">
        <v>10</v>
      </c>
      <c r="F78" s="37">
        <v>243.51</v>
      </c>
      <c r="G78" s="37">
        <f t="shared" si="2"/>
        <v>2435.1</v>
      </c>
      <c r="H78" s="9">
        <f t="shared" si="3"/>
        <v>2435.1</v>
      </c>
    </row>
    <row r="79" spans="1:8" ht="26.25" x14ac:dyDescent="0.25">
      <c r="A79" s="15" t="s">
        <v>152</v>
      </c>
      <c r="B79" s="1" t="s">
        <v>44</v>
      </c>
      <c r="C79" s="16" t="s">
        <v>10</v>
      </c>
      <c r="D79" s="17">
        <v>200</v>
      </c>
      <c r="E79" s="17">
        <v>200</v>
      </c>
      <c r="F79" s="37">
        <v>14.72</v>
      </c>
      <c r="G79" s="37">
        <f t="shared" si="2"/>
        <v>2944</v>
      </c>
      <c r="H79" s="9">
        <f t="shared" si="3"/>
        <v>2944</v>
      </c>
    </row>
    <row r="80" spans="1:8" ht="26.25" x14ac:dyDescent="0.25">
      <c r="A80" s="15" t="s">
        <v>153</v>
      </c>
      <c r="B80" s="1" t="s">
        <v>46</v>
      </c>
      <c r="C80" s="16" t="s">
        <v>47</v>
      </c>
      <c r="D80" s="17">
        <v>3057</v>
      </c>
      <c r="E80" s="17">
        <v>3057</v>
      </c>
      <c r="F80" s="37">
        <v>0.18</v>
      </c>
      <c r="G80" s="37">
        <f t="shared" si="2"/>
        <v>550.26</v>
      </c>
      <c r="H80" s="9">
        <f t="shared" si="3"/>
        <v>550.26</v>
      </c>
    </row>
    <row r="81" spans="1:8" ht="26.25" x14ac:dyDescent="0.25">
      <c r="A81" s="15" t="s">
        <v>154</v>
      </c>
      <c r="B81" s="1" t="s">
        <v>49</v>
      </c>
      <c r="C81" s="16" t="s">
        <v>8</v>
      </c>
      <c r="D81" s="17">
        <v>20</v>
      </c>
      <c r="E81" s="17">
        <v>20</v>
      </c>
      <c r="F81" s="37">
        <v>247</v>
      </c>
      <c r="G81" s="37">
        <f t="shared" si="2"/>
        <v>4940</v>
      </c>
      <c r="H81" s="9">
        <f t="shared" si="3"/>
        <v>4940</v>
      </c>
    </row>
    <row r="82" spans="1:8" s="14" customFormat="1" x14ac:dyDescent="0.25">
      <c r="A82" s="24" t="s">
        <v>155</v>
      </c>
      <c r="B82" s="13" t="s">
        <v>13</v>
      </c>
      <c r="C82" s="27"/>
      <c r="D82" s="28"/>
      <c r="E82" s="28"/>
      <c r="F82" s="38"/>
      <c r="G82" s="38"/>
      <c r="H82" s="38"/>
    </row>
    <row r="83" spans="1:8" ht="26.25" x14ac:dyDescent="0.25">
      <c r="A83" s="15" t="s">
        <v>156</v>
      </c>
      <c r="B83" s="1" t="s">
        <v>52</v>
      </c>
      <c r="C83" s="16" t="s">
        <v>53</v>
      </c>
      <c r="D83" s="17">
        <v>250.42</v>
      </c>
      <c r="E83" s="17">
        <v>250.42</v>
      </c>
      <c r="F83" s="37">
        <v>64.94</v>
      </c>
      <c r="G83" s="37">
        <f t="shared" si="2"/>
        <v>16262.274799999999</v>
      </c>
      <c r="H83" s="9">
        <f t="shared" si="3"/>
        <v>16262.274799999999</v>
      </c>
    </row>
    <row r="84" spans="1:8" ht="51.75" x14ac:dyDescent="0.25">
      <c r="A84" s="15" t="s">
        <v>157</v>
      </c>
      <c r="B84" s="1" t="s">
        <v>55</v>
      </c>
      <c r="C84" s="16" t="s">
        <v>6</v>
      </c>
      <c r="D84" s="17">
        <v>232.61</v>
      </c>
      <c r="E84" s="17">
        <v>232.61</v>
      </c>
      <c r="F84" s="37">
        <v>65.27</v>
      </c>
      <c r="G84" s="37">
        <f t="shared" si="2"/>
        <v>15182.4547</v>
      </c>
      <c r="H84" s="9">
        <f t="shared" si="3"/>
        <v>15182.4547</v>
      </c>
    </row>
    <row r="85" spans="1:8" ht="51.75" x14ac:dyDescent="0.25">
      <c r="A85" s="15" t="s">
        <v>158</v>
      </c>
      <c r="B85" s="1" t="s">
        <v>57</v>
      </c>
      <c r="C85" s="16" t="s">
        <v>6</v>
      </c>
      <c r="D85" s="17">
        <v>46.69</v>
      </c>
      <c r="E85" s="17">
        <v>46.69</v>
      </c>
      <c r="F85" s="37">
        <v>90.79</v>
      </c>
      <c r="G85" s="37">
        <f t="shared" si="2"/>
        <v>4238.9850999999999</v>
      </c>
      <c r="H85" s="9">
        <f t="shared" si="3"/>
        <v>4238.9850999999999</v>
      </c>
    </row>
    <row r="86" spans="1:8" ht="26.25" x14ac:dyDescent="0.25">
      <c r="A86" s="15" t="s">
        <v>159</v>
      </c>
      <c r="B86" s="1" t="s">
        <v>59</v>
      </c>
      <c r="C86" s="16" t="s">
        <v>8</v>
      </c>
      <c r="D86" s="17">
        <v>406.03</v>
      </c>
      <c r="E86" s="17">
        <v>406.03</v>
      </c>
      <c r="F86" s="37">
        <v>24.51</v>
      </c>
      <c r="G86" s="37">
        <f t="shared" si="2"/>
        <v>9951.7952999999998</v>
      </c>
      <c r="H86" s="9">
        <f t="shared" si="3"/>
        <v>9951.7952999999998</v>
      </c>
    </row>
    <row r="87" spans="1:8" ht="26.25" x14ac:dyDescent="0.25">
      <c r="A87" s="15" t="s">
        <v>160</v>
      </c>
      <c r="B87" s="1" t="s">
        <v>61</v>
      </c>
      <c r="C87" s="16" t="s">
        <v>10</v>
      </c>
      <c r="D87" s="17">
        <v>6.81</v>
      </c>
      <c r="E87" s="17">
        <v>6.81</v>
      </c>
      <c r="F87" s="37">
        <v>146.34</v>
      </c>
      <c r="G87" s="37">
        <f t="shared" si="2"/>
        <v>996.57539999999995</v>
      </c>
      <c r="H87" s="9">
        <f t="shared" si="3"/>
        <v>996.57539999999995</v>
      </c>
    </row>
    <row r="88" spans="1:8" s="14" customFormat="1" ht="15.75" x14ac:dyDescent="0.25">
      <c r="A88" s="24" t="s">
        <v>161</v>
      </c>
      <c r="B88" s="13" t="s">
        <v>63</v>
      </c>
      <c r="C88" s="27"/>
      <c r="D88" s="28"/>
      <c r="E88" s="28"/>
      <c r="F88" s="38"/>
      <c r="G88" s="36"/>
      <c r="H88" s="36"/>
    </row>
    <row r="89" spans="1:8" ht="26.25" x14ac:dyDescent="0.25">
      <c r="A89" s="15" t="s">
        <v>162</v>
      </c>
      <c r="B89" s="1" t="s">
        <v>65</v>
      </c>
      <c r="C89" s="16" t="s">
        <v>8</v>
      </c>
      <c r="D89" s="17">
        <v>133</v>
      </c>
      <c r="E89" s="17">
        <v>133</v>
      </c>
      <c r="F89" s="37">
        <v>5.75</v>
      </c>
      <c r="G89" s="37">
        <f t="shared" si="2"/>
        <v>764.75</v>
      </c>
      <c r="H89" s="9">
        <f t="shared" si="3"/>
        <v>764.75</v>
      </c>
    </row>
    <row r="90" spans="1:8" ht="26.25" x14ac:dyDescent="0.25">
      <c r="A90" s="15" t="s">
        <v>163</v>
      </c>
      <c r="B90" s="1" t="s">
        <v>67</v>
      </c>
      <c r="C90" s="16" t="s">
        <v>8</v>
      </c>
      <c r="D90" s="17">
        <v>53</v>
      </c>
      <c r="E90" s="17">
        <v>53</v>
      </c>
      <c r="F90" s="37">
        <v>7.15</v>
      </c>
      <c r="G90" s="37">
        <f t="shared" si="2"/>
        <v>378.95000000000005</v>
      </c>
      <c r="H90" s="9">
        <f t="shared" si="3"/>
        <v>378.95000000000005</v>
      </c>
    </row>
    <row r="91" spans="1:8" ht="26.25" x14ac:dyDescent="0.25">
      <c r="A91" s="15" t="s">
        <v>164</v>
      </c>
      <c r="B91" s="1" t="s">
        <v>73</v>
      </c>
      <c r="C91" s="16" t="s">
        <v>8</v>
      </c>
      <c r="D91" s="17">
        <v>867</v>
      </c>
      <c r="E91" s="17">
        <v>867</v>
      </c>
      <c r="F91" s="37">
        <v>7.16</v>
      </c>
      <c r="G91" s="37">
        <f t="shared" si="2"/>
        <v>6207.72</v>
      </c>
      <c r="H91" s="9">
        <f t="shared" si="3"/>
        <v>6207.72</v>
      </c>
    </row>
    <row r="92" spans="1:8" ht="26.25" x14ac:dyDescent="0.25">
      <c r="A92" s="15" t="s">
        <v>165</v>
      </c>
      <c r="B92" s="1" t="s">
        <v>75</v>
      </c>
      <c r="C92" s="16" t="s">
        <v>8</v>
      </c>
      <c r="D92" s="17">
        <v>24</v>
      </c>
      <c r="E92" s="17">
        <v>24</v>
      </c>
      <c r="F92" s="37">
        <v>10.46</v>
      </c>
      <c r="G92" s="37">
        <f t="shared" si="2"/>
        <v>251.04000000000002</v>
      </c>
      <c r="H92" s="9">
        <f t="shared" si="3"/>
        <v>251.04000000000002</v>
      </c>
    </row>
    <row r="93" spans="1:8" ht="26.25" x14ac:dyDescent="0.25">
      <c r="A93" s="15" t="s">
        <v>166</v>
      </c>
      <c r="B93" s="1" t="s">
        <v>77</v>
      </c>
      <c r="C93" s="16" t="s">
        <v>12</v>
      </c>
      <c r="D93" s="17">
        <v>14</v>
      </c>
      <c r="E93" s="17">
        <v>14</v>
      </c>
      <c r="F93" s="37">
        <v>125.75</v>
      </c>
      <c r="G93" s="37">
        <f t="shared" si="2"/>
        <v>1760.5</v>
      </c>
      <c r="H93" s="9">
        <f t="shared" si="3"/>
        <v>1760.5</v>
      </c>
    </row>
    <row r="94" spans="1:8" ht="39" x14ac:dyDescent="0.25">
      <c r="A94" s="15" t="s">
        <v>167</v>
      </c>
      <c r="B94" s="1" t="s">
        <v>81</v>
      </c>
      <c r="C94" s="16" t="s">
        <v>12</v>
      </c>
      <c r="D94" s="17">
        <v>8</v>
      </c>
      <c r="E94" s="17">
        <v>8</v>
      </c>
      <c r="F94" s="37">
        <v>2734.59</v>
      </c>
      <c r="G94" s="37">
        <f t="shared" si="2"/>
        <v>21876.720000000001</v>
      </c>
      <c r="H94" s="9">
        <f t="shared" si="3"/>
        <v>21876.720000000001</v>
      </c>
    </row>
    <row r="95" spans="1:8" s="14" customFormat="1" x14ac:dyDescent="0.25">
      <c r="A95" s="24" t="s">
        <v>168</v>
      </c>
      <c r="B95" s="13" t="s">
        <v>83</v>
      </c>
      <c r="C95" s="27"/>
      <c r="D95" s="28"/>
      <c r="E95" s="28"/>
      <c r="F95" s="38"/>
      <c r="G95" s="38"/>
      <c r="H95" s="38"/>
    </row>
    <row r="96" spans="1:8" ht="26.25" x14ac:dyDescent="0.25">
      <c r="A96" s="15" t="s">
        <v>169</v>
      </c>
      <c r="B96" s="1" t="s">
        <v>85</v>
      </c>
      <c r="C96" s="16" t="s">
        <v>10</v>
      </c>
      <c r="D96" s="17">
        <v>1.3</v>
      </c>
      <c r="E96" s="17">
        <v>1.3</v>
      </c>
      <c r="F96" s="37">
        <v>44.11</v>
      </c>
      <c r="G96" s="37">
        <f t="shared" si="2"/>
        <v>57.343000000000004</v>
      </c>
      <c r="H96" s="9">
        <f t="shared" si="3"/>
        <v>57.343000000000004</v>
      </c>
    </row>
    <row r="97" spans="1:8" ht="26.25" x14ac:dyDescent="0.25">
      <c r="A97" s="15" t="s">
        <v>170</v>
      </c>
      <c r="B97" s="1" t="s">
        <v>87</v>
      </c>
      <c r="C97" s="16" t="s">
        <v>10</v>
      </c>
      <c r="D97" s="17">
        <v>1.08</v>
      </c>
      <c r="E97" s="17">
        <v>1.08</v>
      </c>
      <c r="F97" s="37">
        <v>575.20000000000005</v>
      </c>
      <c r="G97" s="37">
        <f t="shared" si="2"/>
        <v>621.21600000000012</v>
      </c>
      <c r="H97" s="9">
        <f t="shared" si="3"/>
        <v>621.21600000000012</v>
      </c>
    </row>
    <row r="98" spans="1:8" ht="26.25" x14ac:dyDescent="0.25">
      <c r="A98" s="15" t="s">
        <v>171</v>
      </c>
      <c r="B98" s="1" t="s">
        <v>89</v>
      </c>
      <c r="C98" s="16" t="s">
        <v>8</v>
      </c>
      <c r="D98" s="17">
        <v>33.18</v>
      </c>
      <c r="E98" s="17">
        <v>33.18</v>
      </c>
      <c r="F98" s="37">
        <v>274.73</v>
      </c>
      <c r="G98" s="37">
        <f t="shared" si="2"/>
        <v>9115.5414000000001</v>
      </c>
      <c r="H98" s="9">
        <f t="shared" si="3"/>
        <v>9115.5414000000001</v>
      </c>
    </row>
    <row r="99" spans="1:8" ht="26.25" x14ac:dyDescent="0.25">
      <c r="A99" s="15" t="s">
        <v>172</v>
      </c>
      <c r="B99" s="1" t="s">
        <v>91</v>
      </c>
      <c r="C99" s="16" t="s">
        <v>8</v>
      </c>
      <c r="D99" s="17">
        <v>25.2</v>
      </c>
      <c r="E99" s="17">
        <v>25.2</v>
      </c>
      <c r="F99" s="37">
        <v>65.28</v>
      </c>
      <c r="G99" s="37">
        <f t="shared" si="2"/>
        <v>1645.056</v>
      </c>
      <c r="H99" s="9">
        <f t="shared" si="3"/>
        <v>1645.056</v>
      </c>
    </row>
    <row r="100" spans="1:8" s="14" customFormat="1" ht="15.75" x14ac:dyDescent="0.25">
      <c r="A100" s="24" t="s">
        <v>173</v>
      </c>
      <c r="B100" s="13" t="s">
        <v>93</v>
      </c>
      <c r="C100" s="27"/>
      <c r="D100" s="28"/>
      <c r="E100" s="28"/>
      <c r="F100" s="38"/>
      <c r="G100" s="36"/>
      <c r="H100" s="36"/>
    </row>
    <row r="101" spans="1:8" ht="26.25" x14ac:dyDescent="0.25">
      <c r="A101" s="15" t="s">
        <v>174</v>
      </c>
      <c r="B101" s="1" t="s">
        <v>95</v>
      </c>
      <c r="C101" s="16" t="s">
        <v>6</v>
      </c>
      <c r="D101" s="17">
        <v>30</v>
      </c>
      <c r="E101" s="17">
        <v>30</v>
      </c>
      <c r="F101" s="37">
        <v>182.81</v>
      </c>
      <c r="G101" s="37">
        <f t="shared" si="2"/>
        <v>5484.3</v>
      </c>
      <c r="H101" s="9">
        <f t="shared" si="3"/>
        <v>5484.3</v>
      </c>
    </row>
    <row r="102" spans="1:8" ht="26.25" x14ac:dyDescent="0.25">
      <c r="A102" s="15" t="s">
        <v>175</v>
      </c>
      <c r="B102" s="1" t="s">
        <v>97</v>
      </c>
      <c r="C102" s="16" t="s">
        <v>6</v>
      </c>
      <c r="D102" s="17">
        <v>45</v>
      </c>
      <c r="E102" s="17">
        <v>45</v>
      </c>
      <c r="F102" s="37">
        <v>24.98</v>
      </c>
      <c r="G102" s="37">
        <f t="shared" si="2"/>
        <v>1124.0999999999999</v>
      </c>
      <c r="H102" s="9">
        <f t="shared" si="3"/>
        <v>1124.0999999999999</v>
      </c>
    </row>
    <row r="103" spans="1:8" ht="39" x14ac:dyDescent="0.25">
      <c r="A103" s="15" t="s">
        <v>176</v>
      </c>
      <c r="B103" s="1" t="s">
        <v>99</v>
      </c>
      <c r="C103" s="16" t="s">
        <v>6</v>
      </c>
      <c r="D103" s="17">
        <v>15</v>
      </c>
      <c r="E103" s="17">
        <v>15</v>
      </c>
      <c r="F103" s="37">
        <v>88.24</v>
      </c>
      <c r="G103" s="37">
        <f t="shared" si="2"/>
        <v>1323.6</v>
      </c>
      <c r="H103" s="9">
        <f t="shared" si="3"/>
        <v>1323.6</v>
      </c>
    </row>
    <row r="104" spans="1:8" s="14" customFormat="1" ht="15.75" x14ac:dyDescent="0.25">
      <c r="A104" s="24" t="s">
        <v>177</v>
      </c>
      <c r="B104" s="13" t="s">
        <v>101</v>
      </c>
      <c r="C104" s="27"/>
      <c r="D104" s="28"/>
      <c r="E104" s="28"/>
      <c r="F104" s="38"/>
      <c r="G104" s="36"/>
      <c r="H104" s="36"/>
    </row>
    <row r="105" spans="1:8" ht="26.25" x14ac:dyDescent="0.25">
      <c r="A105" s="15" t="s">
        <v>178</v>
      </c>
      <c r="B105" s="1" t="s">
        <v>103</v>
      </c>
      <c r="C105" s="16" t="s">
        <v>12</v>
      </c>
      <c r="D105" s="17">
        <v>1</v>
      </c>
      <c r="E105" s="17">
        <v>1</v>
      </c>
      <c r="F105" s="37">
        <v>12839.71</v>
      </c>
      <c r="G105" s="37">
        <f t="shared" si="2"/>
        <v>12839.71</v>
      </c>
      <c r="H105" s="9">
        <f t="shared" si="3"/>
        <v>12839.71</v>
      </c>
    </row>
    <row r="106" spans="1:8" ht="26.25" x14ac:dyDescent="0.25">
      <c r="A106" s="15" t="s">
        <v>179</v>
      </c>
      <c r="B106" s="1" t="s">
        <v>105</v>
      </c>
      <c r="C106" s="16" t="s">
        <v>12</v>
      </c>
      <c r="D106" s="17">
        <v>1</v>
      </c>
      <c r="E106" s="17">
        <v>1</v>
      </c>
      <c r="F106" s="37">
        <v>4225.97</v>
      </c>
      <c r="G106" s="37">
        <f t="shared" si="2"/>
        <v>4225.97</v>
      </c>
      <c r="H106" s="9">
        <f t="shared" si="3"/>
        <v>4225.97</v>
      </c>
    </row>
    <row r="107" spans="1:8" s="14" customFormat="1" ht="15.75" x14ac:dyDescent="0.25">
      <c r="A107" s="24" t="s">
        <v>180</v>
      </c>
      <c r="B107" s="13" t="s">
        <v>14</v>
      </c>
      <c r="C107" s="27"/>
      <c r="D107" s="28"/>
      <c r="E107" s="28"/>
      <c r="F107" s="38"/>
      <c r="G107" s="36"/>
      <c r="H107" s="36"/>
    </row>
    <row r="108" spans="1:8" ht="26.25" x14ac:dyDescent="0.25">
      <c r="A108" s="15" t="s">
        <v>181</v>
      </c>
      <c r="B108" s="1" t="s">
        <v>108</v>
      </c>
      <c r="C108" s="16" t="s">
        <v>6</v>
      </c>
      <c r="D108" s="17">
        <v>164.95</v>
      </c>
      <c r="E108" s="17">
        <v>164.95</v>
      </c>
      <c r="F108" s="37">
        <v>17.57</v>
      </c>
      <c r="G108" s="37">
        <f t="shared" si="2"/>
        <v>2898.1714999999999</v>
      </c>
      <c r="H108" s="9">
        <f t="shared" si="3"/>
        <v>2898.1714999999999</v>
      </c>
    </row>
    <row r="109" spans="1:8" ht="26.25" x14ac:dyDescent="0.25">
      <c r="A109" s="15" t="s">
        <v>182</v>
      </c>
      <c r="B109" s="1" t="s">
        <v>110</v>
      </c>
      <c r="C109" s="16" t="s">
        <v>12</v>
      </c>
      <c r="D109" s="17">
        <v>10</v>
      </c>
      <c r="E109" s="17">
        <v>10</v>
      </c>
      <c r="F109" s="37">
        <v>10.74</v>
      </c>
      <c r="G109" s="37">
        <f t="shared" si="2"/>
        <v>107.4</v>
      </c>
      <c r="H109" s="9">
        <f t="shared" si="3"/>
        <v>107.4</v>
      </c>
    </row>
    <row r="110" spans="1:8" ht="26.25" x14ac:dyDescent="0.25">
      <c r="A110" s="15" t="s">
        <v>183</v>
      </c>
      <c r="B110" s="1" t="s">
        <v>112</v>
      </c>
      <c r="C110" s="16" t="s">
        <v>12</v>
      </c>
      <c r="D110" s="17">
        <v>40</v>
      </c>
      <c r="E110" s="17">
        <v>40</v>
      </c>
      <c r="F110" s="37">
        <v>3.7</v>
      </c>
      <c r="G110" s="37">
        <f t="shared" si="2"/>
        <v>148</v>
      </c>
      <c r="H110" s="9">
        <f t="shared" si="3"/>
        <v>148</v>
      </c>
    </row>
    <row r="111" spans="1:8" ht="26.25" x14ac:dyDescent="0.25">
      <c r="A111" s="15" t="s">
        <v>184</v>
      </c>
      <c r="B111" s="1" t="s">
        <v>116</v>
      </c>
      <c r="C111" s="16" t="s">
        <v>12</v>
      </c>
      <c r="D111" s="17">
        <v>1</v>
      </c>
      <c r="E111" s="17">
        <v>1</v>
      </c>
      <c r="F111" s="37">
        <v>73.36</v>
      </c>
      <c r="G111" s="37">
        <f t="shared" si="2"/>
        <v>73.36</v>
      </c>
      <c r="H111" s="9">
        <f t="shared" si="3"/>
        <v>73.36</v>
      </c>
    </row>
    <row r="112" spans="1:8" ht="26.25" x14ac:dyDescent="0.25">
      <c r="A112" s="15" t="s">
        <v>185</v>
      </c>
      <c r="B112" s="1" t="s">
        <v>15</v>
      </c>
      <c r="C112" s="16" t="s">
        <v>12</v>
      </c>
      <c r="D112" s="17">
        <v>4</v>
      </c>
      <c r="E112" s="17">
        <v>4</v>
      </c>
      <c r="F112" s="37">
        <v>1272.25</v>
      </c>
      <c r="G112" s="37">
        <f t="shared" si="2"/>
        <v>5089</v>
      </c>
      <c r="H112" s="9">
        <f t="shared" si="3"/>
        <v>5089</v>
      </c>
    </row>
    <row r="113" spans="1:8" ht="39" x14ac:dyDescent="0.25">
      <c r="A113" s="15" t="s">
        <v>186</v>
      </c>
      <c r="B113" s="1" t="s">
        <v>119</v>
      </c>
      <c r="C113" s="16" t="s">
        <v>120</v>
      </c>
      <c r="D113" s="17">
        <v>6</v>
      </c>
      <c r="E113" s="17">
        <v>6</v>
      </c>
      <c r="F113" s="37">
        <v>16.02</v>
      </c>
      <c r="G113" s="37">
        <f t="shared" si="2"/>
        <v>96.12</v>
      </c>
      <c r="H113" s="9">
        <f t="shared" si="3"/>
        <v>96.12</v>
      </c>
    </row>
    <row r="114" spans="1:8" s="14" customFormat="1" ht="15.75" x14ac:dyDescent="0.25">
      <c r="A114" s="24" t="s">
        <v>187</v>
      </c>
      <c r="B114" s="13" t="s">
        <v>122</v>
      </c>
      <c r="C114" s="27"/>
      <c r="D114" s="28"/>
      <c r="E114" s="28"/>
      <c r="F114" s="38"/>
      <c r="G114" s="36"/>
      <c r="H114" s="36"/>
    </row>
    <row r="115" spans="1:8" ht="26.25" x14ac:dyDescent="0.25">
      <c r="A115" s="15" t="s">
        <v>188</v>
      </c>
      <c r="B115" s="1" t="s">
        <v>124</v>
      </c>
      <c r="C115" s="16" t="s">
        <v>6</v>
      </c>
      <c r="D115" s="17">
        <v>250.42</v>
      </c>
      <c r="E115" s="17">
        <v>250.42</v>
      </c>
      <c r="F115" s="37">
        <v>8.06</v>
      </c>
      <c r="G115" s="37">
        <f t="shared" si="2"/>
        <v>2018.3851999999999</v>
      </c>
      <c r="H115" s="9">
        <f t="shared" si="3"/>
        <v>2018.3851999999999</v>
      </c>
    </row>
    <row r="116" spans="1:8" s="14" customFormat="1" ht="15.75" x14ac:dyDescent="0.25">
      <c r="A116" s="24" t="s">
        <v>189</v>
      </c>
      <c r="B116" s="13" t="s">
        <v>128</v>
      </c>
      <c r="C116" s="27"/>
      <c r="D116" s="28"/>
      <c r="E116" s="28"/>
      <c r="F116" s="38"/>
      <c r="G116" s="36"/>
      <c r="H116" s="36"/>
    </row>
    <row r="117" spans="1:8" ht="39" x14ac:dyDescent="0.25">
      <c r="A117" s="15" t="s">
        <v>190</v>
      </c>
      <c r="B117" s="1" t="s">
        <v>130</v>
      </c>
      <c r="C117" s="16" t="s">
        <v>131</v>
      </c>
      <c r="D117" s="17">
        <v>17</v>
      </c>
      <c r="E117" s="17">
        <v>17</v>
      </c>
      <c r="F117" s="37">
        <v>1711.96</v>
      </c>
      <c r="G117" s="37">
        <f t="shared" si="2"/>
        <v>29103.32</v>
      </c>
      <c r="H117" s="9">
        <f t="shared" si="3"/>
        <v>29103.32</v>
      </c>
    </row>
    <row r="118" spans="1:8" ht="26.25" x14ac:dyDescent="0.25">
      <c r="A118" s="15" t="s">
        <v>191</v>
      </c>
      <c r="B118" s="1" t="s">
        <v>133</v>
      </c>
      <c r="C118" s="16" t="s">
        <v>12</v>
      </c>
      <c r="D118" s="17">
        <v>1</v>
      </c>
      <c r="E118" s="17">
        <v>1</v>
      </c>
      <c r="F118" s="37">
        <v>2006.64</v>
      </c>
      <c r="G118" s="37">
        <f t="shared" si="2"/>
        <v>2006.64</v>
      </c>
      <c r="H118" s="9">
        <f t="shared" si="3"/>
        <v>2006.64</v>
      </c>
    </row>
    <row r="119" spans="1:8" ht="23.25" customHeight="1" x14ac:dyDescent="0.25">
      <c r="A119" s="15" t="s">
        <v>192</v>
      </c>
      <c r="B119" s="1" t="s">
        <v>17</v>
      </c>
      <c r="C119" s="16" t="s">
        <v>12</v>
      </c>
      <c r="D119" s="17">
        <v>1</v>
      </c>
      <c r="E119" s="17">
        <v>1</v>
      </c>
      <c r="F119" s="37">
        <v>1936.61</v>
      </c>
      <c r="G119" s="37">
        <f t="shared" si="2"/>
        <v>1936.61</v>
      </c>
      <c r="H119" s="9">
        <f t="shared" si="3"/>
        <v>1936.61</v>
      </c>
    </row>
    <row r="120" spans="1:8" ht="26.25" x14ac:dyDescent="0.25">
      <c r="A120" s="18" t="s">
        <v>193</v>
      </c>
      <c r="B120" s="19" t="s">
        <v>136</v>
      </c>
      <c r="C120" s="20" t="s">
        <v>137</v>
      </c>
      <c r="D120" s="21">
        <v>2</v>
      </c>
      <c r="E120" s="21">
        <v>2</v>
      </c>
      <c r="F120" s="39">
        <f>1007.49*1.2054</f>
        <v>1214.4284460000001</v>
      </c>
      <c r="G120" s="37">
        <f t="shared" si="2"/>
        <v>2428.8568920000002</v>
      </c>
      <c r="H120" s="9">
        <f t="shared" si="3"/>
        <v>2428.8568920000002</v>
      </c>
    </row>
    <row r="121" spans="1:8" s="14" customFormat="1" ht="15.75" x14ac:dyDescent="0.25">
      <c r="A121" s="24" t="s">
        <v>194</v>
      </c>
      <c r="B121" s="13" t="s">
        <v>16</v>
      </c>
      <c r="C121" s="27"/>
      <c r="D121" s="28"/>
      <c r="E121" s="28"/>
      <c r="F121" s="38"/>
      <c r="G121" s="36"/>
      <c r="H121" s="36"/>
    </row>
    <row r="122" spans="1:8" ht="22.5" customHeight="1" x14ac:dyDescent="0.25">
      <c r="A122" s="15" t="s">
        <v>195</v>
      </c>
      <c r="B122" s="1" t="s">
        <v>140</v>
      </c>
      <c r="C122" s="16" t="s">
        <v>6</v>
      </c>
      <c r="D122" s="17">
        <v>730.74</v>
      </c>
      <c r="E122" s="17">
        <v>730.74</v>
      </c>
      <c r="F122" s="37">
        <v>2.3199999999999998</v>
      </c>
      <c r="G122" s="37">
        <f t="shared" si="2"/>
        <v>1695.3167999999998</v>
      </c>
      <c r="H122" s="9">
        <f t="shared" si="3"/>
        <v>1695.3167999999998</v>
      </c>
    </row>
    <row r="123" spans="1:8" s="14" customFormat="1" x14ac:dyDescent="0.25">
      <c r="A123" s="30">
        <v>3</v>
      </c>
      <c r="B123" s="31" t="s">
        <v>196</v>
      </c>
      <c r="C123" s="32"/>
      <c r="D123" s="33"/>
      <c r="E123" s="33"/>
      <c r="F123" s="38"/>
      <c r="G123" s="38">
        <f>SUM(G124:G145)</f>
        <v>55738.092928367201</v>
      </c>
      <c r="H123" s="38">
        <f>SUM(H124:H145)</f>
        <v>55738.092928367201</v>
      </c>
    </row>
    <row r="124" spans="1:8" s="14" customFormat="1" ht="15.75" x14ac:dyDescent="0.25">
      <c r="A124" s="30" t="s">
        <v>197</v>
      </c>
      <c r="B124" s="31" t="s">
        <v>28</v>
      </c>
      <c r="C124" s="32"/>
      <c r="D124" s="33"/>
      <c r="E124" s="33"/>
      <c r="F124" s="38"/>
      <c r="G124" s="36"/>
      <c r="H124" s="36"/>
    </row>
    <row r="125" spans="1:8" ht="26.25" x14ac:dyDescent="0.25">
      <c r="A125" s="18" t="s">
        <v>198</v>
      </c>
      <c r="B125" s="19" t="s">
        <v>4</v>
      </c>
      <c r="C125" s="20" t="s">
        <v>3</v>
      </c>
      <c r="D125" s="22">
        <v>20</v>
      </c>
      <c r="E125" s="22">
        <v>20</v>
      </c>
      <c r="F125" s="39">
        <v>30.19</v>
      </c>
      <c r="G125" s="37">
        <f t="shared" si="2"/>
        <v>603.80000000000007</v>
      </c>
      <c r="H125" s="9">
        <f t="shared" si="3"/>
        <v>603.80000000000007</v>
      </c>
    </row>
    <row r="126" spans="1:8" ht="26.25" x14ac:dyDescent="0.25">
      <c r="A126" s="18" t="s">
        <v>199</v>
      </c>
      <c r="B126" s="19" t="s">
        <v>2</v>
      </c>
      <c r="C126" s="20" t="s">
        <v>3</v>
      </c>
      <c r="D126" s="22">
        <v>10</v>
      </c>
      <c r="E126" s="22">
        <v>10</v>
      </c>
      <c r="F126" s="39">
        <v>110.49</v>
      </c>
      <c r="G126" s="37">
        <f t="shared" si="2"/>
        <v>1104.8999999999999</v>
      </c>
      <c r="H126" s="9">
        <f t="shared" si="3"/>
        <v>1104.8999999999999</v>
      </c>
    </row>
    <row r="127" spans="1:8" s="14" customFormat="1" ht="15.75" x14ac:dyDescent="0.25">
      <c r="A127" s="30" t="s">
        <v>200</v>
      </c>
      <c r="B127" s="31" t="s">
        <v>5</v>
      </c>
      <c r="C127" s="32"/>
      <c r="D127" s="34"/>
      <c r="E127" s="34"/>
      <c r="F127" s="38"/>
      <c r="G127" s="36"/>
      <c r="H127" s="36"/>
    </row>
    <row r="128" spans="1:8" x14ac:dyDescent="0.25">
      <c r="A128" s="18" t="s">
        <v>201</v>
      </c>
      <c r="B128" s="19" t="s">
        <v>9</v>
      </c>
      <c r="C128" s="20" t="s">
        <v>6</v>
      </c>
      <c r="D128" s="22">
        <v>471.58</v>
      </c>
      <c r="E128" s="22">
        <v>471.58</v>
      </c>
      <c r="F128" s="39">
        <v>4.4400000000000004</v>
      </c>
      <c r="G128" s="37">
        <f t="shared" si="2"/>
        <v>2093.8152</v>
      </c>
      <c r="H128" s="9">
        <f t="shared" si="3"/>
        <v>2093.8152</v>
      </c>
    </row>
    <row r="129" spans="1:8" ht="26.25" x14ac:dyDescent="0.25">
      <c r="A129" s="18" t="s">
        <v>202</v>
      </c>
      <c r="B129" s="19" t="s">
        <v>38</v>
      </c>
      <c r="C129" s="20" t="s">
        <v>10</v>
      </c>
      <c r="D129" s="22">
        <v>105</v>
      </c>
      <c r="E129" s="22">
        <v>105</v>
      </c>
      <c r="F129" s="39">
        <v>118.62</v>
      </c>
      <c r="G129" s="37">
        <f t="shared" si="2"/>
        <v>12455.1</v>
      </c>
      <c r="H129" s="9">
        <f t="shared" si="3"/>
        <v>12455.1</v>
      </c>
    </row>
    <row r="130" spans="1:8" s="14" customFormat="1" ht="15.75" x14ac:dyDescent="0.25">
      <c r="A130" s="30" t="s">
        <v>203</v>
      </c>
      <c r="B130" s="31" t="s">
        <v>13</v>
      </c>
      <c r="C130" s="32"/>
      <c r="D130" s="34"/>
      <c r="E130" s="34"/>
      <c r="F130" s="38"/>
      <c r="G130" s="36"/>
      <c r="H130" s="36"/>
    </row>
    <row r="131" spans="1:8" ht="26.25" x14ac:dyDescent="0.25">
      <c r="A131" s="18" t="s">
        <v>204</v>
      </c>
      <c r="B131" s="19" t="s">
        <v>52</v>
      </c>
      <c r="C131" s="20" t="s">
        <v>53</v>
      </c>
      <c r="D131" s="22">
        <f>46.03+0.12</f>
        <v>46.15</v>
      </c>
      <c r="E131" s="22">
        <f>46.03+0.12</f>
        <v>46.15</v>
      </c>
      <c r="F131" s="39">
        <v>64.94</v>
      </c>
      <c r="G131" s="37">
        <f t="shared" si="2"/>
        <v>2996.9809999999998</v>
      </c>
      <c r="H131" s="9">
        <f t="shared" si="3"/>
        <v>2996.9809999999998</v>
      </c>
    </row>
    <row r="132" spans="1:8" ht="51.75" x14ac:dyDescent="0.25">
      <c r="A132" s="18" t="s">
        <v>205</v>
      </c>
      <c r="B132" s="19" t="s">
        <v>57</v>
      </c>
      <c r="C132" s="20" t="s">
        <v>6</v>
      </c>
      <c r="D132" s="22">
        <f>11.83-0.12</f>
        <v>11.71</v>
      </c>
      <c r="E132" s="22">
        <f>11.83-0.12</f>
        <v>11.71</v>
      </c>
      <c r="F132" s="39">
        <v>90.79</v>
      </c>
      <c r="G132" s="37">
        <f t="shared" si="2"/>
        <v>1063.1509000000001</v>
      </c>
      <c r="H132" s="9">
        <f t="shared" si="3"/>
        <v>1063.1509000000001</v>
      </c>
    </row>
    <row r="133" spans="1:8" ht="26.25" x14ac:dyDescent="0.25">
      <c r="A133" s="18" t="s">
        <v>206</v>
      </c>
      <c r="B133" s="19" t="s">
        <v>59</v>
      </c>
      <c r="C133" s="20" t="s">
        <v>8</v>
      </c>
      <c r="D133" s="22">
        <v>135</v>
      </c>
      <c r="E133" s="22">
        <v>135</v>
      </c>
      <c r="F133" s="39">
        <v>24.51</v>
      </c>
      <c r="G133" s="37">
        <f t="shared" si="2"/>
        <v>3308.8500000000004</v>
      </c>
      <c r="H133" s="9">
        <f t="shared" si="3"/>
        <v>3308.8500000000004</v>
      </c>
    </row>
    <row r="134" spans="1:8" x14ac:dyDescent="0.25">
      <c r="A134" s="18" t="s">
        <v>207</v>
      </c>
      <c r="B134" s="19" t="s">
        <v>61</v>
      </c>
      <c r="C134" s="20" t="s">
        <v>10</v>
      </c>
      <c r="D134" s="22">
        <v>15</v>
      </c>
      <c r="E134" s="22">
        <v>15</v>
      </c>
      <c r="F134" s="39">
        <v>146.34</v>
      </c>
      <c r="G134" s="37">
        <f t="shared" si="2"/>
        <v>2195.1</v>
      </c>
      <c r="H134" s="9">
        <f t="shared" si="3"/>
        <v>2195.1</v>
      </c>
    </row>
    <row r="135" spans="1:8" s="14" customFormat="1" ht="15.75" x14ac:dyDescent="0.25">
      <c r="A135" s="30" t="s">
        <v>208</v>
      </c>
      <c r="B135" s="31" t="s">
        <v>101</v>
      </c>
      <c r="C135" s="32"/>
      <c r="D135" s="34"/>
      <c r="E135" s="34"/>
      <c r="F135" s="38"/>
      <c r="G135" s="36"/>
      <c r="H135" s="36"/>
    </row>
    <row r="136" spans="1:8" ht="26.25" x14ac:dyDescent="0.25">
      <c r="A136" s="18" t="s">
        <v>209</v>
      </c>
      <c r="B136" s="19" t="s">
        <v>103</v>
      </c>
      <c r="C136" s="20" t="s">
        <v>12</v>
      </c>
      <c r="D136" s="22">
        <v>1</v>
      </c>
      <c r="E136" s="22">
        <v>1</v>
      </c>
      <c r="F136" s="39">
        <v>12839.71</v>
      </c>
      <c r="G136" s="37">
        <f t="shared" si="2"/>
        <v>12839.71</v>
      </c>
      <c r="H136" s="9">
        <f t="shared" si="3"/>
        <v>12839.71</v>
      </c>
    </row>
    <row r="137" spans="1:8" s="14" customFormat="1" ht="15.75" x14ac:dyDescent="0.25">
      <c r="A137" s="30" t="s">
        <v>210</v>
      </c>
      <c r="B137" s="31" t="s">
        <v>14</v>
      </c>
      <c r="C137" s="32"/>
      <c r="D137" s="34"/>
      <c r="E137" s="34"/>
      <c r="F137" s="38"/>
      <c r="G137" s="36"/>
      <c r="H137" s="36"/>
    </row>
    <row r="138" spans="1:8" x14ac:dyDescent="0.25">
      <c r="A138" s="18" t="s">
        <v>211</v>
      </c>
      <c r="B138" s="19" t="s">
        <v>108</v>
      </c>
      <c r="C138" s="20" t="s">
        <v>6</v>
      </c>
      <c r="D138" s="22">
        <v>204.96</v>
      </c>
      <c r="E138" s="22">
        <v>204.96</v>
      </c>
      <c r="F138" s="39">
        <v>17.57</v>
      </c>
      <c r="G138" s="37">
        <f t="shared" ref="G138:G145" si="4">E138*F138</f>
        <v>3601.1472000000003</v>
      </c>
      <c r="H138" s="9">
        <f t="shared" ref="H138:H145" si="5">D138*F138</f>
        <v>3601.1472000000003</v>
      </c>
    </row>
    <row r="139" spans="1:8" x14ac:dyDescent="0.25">
      <c r="A139" s="18" t="s">
        <v>212</v>
      </c>
      <c r="B139" s="19" t="s">
        <v>112</v>
      </c>
      <c r="C139" s="20" t="s">
        <v>12</v>
      </c>
      <c r="D139" s="22">
        <v>50</v>
      </c>
      <c r="E139" s="22">
        <v>50</v>
      </c>
      <c r="F139" s="39">
        <v>3.7</v>
      </c>
      <c r="G139" s="37">
        <f t="shared" si="4"/>
        <v>185</v>
      </c>
      <c r="H139" s="9">
        <f t="shared" si="5"/>
        <v>185</v>
      </c>
    </row>
    <row r="140" spans="1:8" s="14" customFormat="1" ht="15.75" x14ac:dyDescent="0.25">
      <c r="A140" s="30" t="s">
        <v>213</v>
      </c>
      <c r="B140" s="31" t="s">
        <v>128</v>
      </c>
      <c r="C140" s="32"/>
      <c r="D140" s="34"/>
      <c r="E140" s="34"/>
      <c r="F140" s="38"/>
      <c r="G140" s="36"/>
      <c r="H140" s="36"/>
    </row>
    <row r="141" spans="1:8" ht="26.25" x14ac:dyDescent="0.25">
      <c r="A141" s="18" t="s">
        <v>214</v>
      </c>
      <c r="B141" s="19" t="s">
        <v>133</v>
      </c>
      <c r="C141" s="20" t="s">
        <v>12</v>
      </c>
      <c r="D141" s="22">
        <v>1</v>
      </c>
      <c r="E141" s="22">
        <v>1</v>
      </c>
      <c r="F141" s="39">
        <v>2006.64</v>
      </c>
      <c r="G141" s="37">
        <f t="shared" si="4"/>
        <v>2006.64</v>
      </c>
      <c r="H141" s="9">
        <f t="shared" si="5"/>
        <v>2006.64</v>
      </c>
    </row>
    <row r="142" spans="1:8" x14ac:dyDescent="0.25">
      <c r="A142" s="18" t="s">
        <v>215</v>
      </c>
      <c r="B142" s="19" t="s">
        <v>17</v>
      </c>
      <c r="C142" s="20" t="s">
        <v>12</v>
      </c>
      <c r="D142" s="22">
        <v>1</v>
      </c>
      <c r="E142" s="22">
        <v>1</v>
      </c>
      <c r="F142" s="39">
        <v>1936.61</v>
      </c>
      <c r="G142" s="37">
        <f t="shared" si="4"/>
        <v>1936.61</v>
      </c>
      <c r="H142" s="9">
        <f t="shared" si="5"/>
        <v>1936.61</v>
      </c>
    </row>
    <row r="143" spans="1:8" ht="26.25" x14ac:dyDescent="0.25">
      <c r="A143" s="18" t="s">
        <v>216</v>
      </c>
      <c r="B143" s="19" t="s">
        <v>124</v>
      </c>
      <c r="C143" s="20" t="s">
        <v>6</v>
      </c>
      <c r="D143" s="22">
        <v>46.03</v>
      </c>
      <c r="E143" s="22">
        <v>46.03</v>
      </c>
      <c r="F143" s="39">
        <v>8.06</v>
      </c>
      <c r="G143" s="37">
        <f t="shared" si="4"/>
        <v>371.00180000000006</v>
      </c>
      <c r="H143" s="9">
        <f t="shared" si="5"/>
        <v>371.00180000000006</v>
      </c>
    </row>
    <row r="144" spans="1:8" ht="39" x14ac:dyDescent="0.25">
      <c r="A144" s="18" t="s">
        <v>129</v>
      </c>
      <c r="B144" s="19" t="s">
        <v>130</v>
      </c>
      <c r="C144" s="20" t="s">
        <v>131</v>
      </c>
      <c r="D144" s="22">
        <v>4</v>
      </c>
      <c r="E144" s="22">
        <v>4</v>
      </c>
      <c r="F144" s="39">
        <v>1711.96</v>
      </c>
      <c r="G144" s="37">
        <f t="shared" si="4"/>
        <v>6847.84</v>
      </c>
      <c r="H144" s="9">
        <f t="shared" si="5"/>
        <v>6847.84</v>
      </c>
    </row>
    <row r="145" spans="1:8" ht="26.25" x14ac:dyDescent="0.25">
      <c r="A145" s="18" t="s">
        <v>217</v>
      </c>
      <c r="B145" s="19" t="s">
        <v>136</v>
      </c>
      <c r="C145" s="20" t="s">
        <v>137</v>
      </c>
      <c r="D145" s="23">
        <v>2</v>
      </c>
      <c r="E145" s="23">
        <v>2</v>
      </c>
      <c r="F145" s="39">
        <f>1007.49*1.2009*0.8796</f>
        <v>1064.2234141836002</v>
      </c>
      <c r="G145" s="37">
        <f t="shared" si="4"/>
        <v>2128.4468283672004</v>
      </c>
      <c r="H145" s="9">
        <f t="shared" si="5"/>
        <v>2128.4468283672004</v>
      </c>
    </row>
    <row r="146" spans="1:8" x14ac:dyDescent="0.25">
      <c r="A146" s="5"/>
      <c r="B146" s="6" t="s">
        <v>220</v>
      </c>
      <c r="C146" s="10"/>
      <c r="D146" s="66" t="s">
        <v>222</v>
      </c>
      <c r="E146" s="67"/>
      <c r="F146" s="44">
        <f>G146/H146</f>
        <v>1</v>
      </c>
      <c r="G146" s="43">
        <f>SUM(G123,G68,G7)</f>
        <v>570081.12075836712</v>
      </c>
      <c r="H146" s="43">
        <f>SUM(H123,H68,H7)</f>
        <v>570081.12075836712</v>
      </c>
    </row>
  </sheetData>
  <mergeCells count="15">
    <mergeCell ref="D146:E146"/>
    <mergeCell ref="A6:F6"/>
    <mergeCell ref="F4:F5"/>
    <mergeCell ref="G4:G5"/>
    <mergeCell ref="H4:H5"/>
    <mergeCell ref="A4:A5"/>
    <mergeCell ref="B4:B5"/>
    <mergeCell ref="C4:C5"/>
    <mergeCell ref="D4:D5"/>
    <mergeCell ref="E4:E5"/>
    <mergeCell ref="A1:B2"/>
    <mergeCell ref="C1:F1"/>
    <mergeCell ref="G1:H3"/>
    <mergeCell ref="C2:F3"/>
    <mergeCell ref="A3:B3"/>
  </mergeCells>
  <pageMargins left="0.511811024" right="0.511811024" top="0.78740157499999996" bottom="0.78740157499999996" header="0.31496062000000002" footer="0.31496062000000002"/>
  <pageSetup paperSize="9" scale="13" orientation="landscape" horizontalDpi="360" verticalDpi="360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PRAÇAS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Artur Campos</cp:lastModifiedBy>
  <cp:lastPrinted>2024-03-21T00:12:25Z</cp:lastPrinted>
  <dcterms:created xsi:type="dcterms:W3CDTF">2023-03-29T22:30:29Z</dcterms:created>
  <dcterms:modified xsi:type="dcterms:W3CDTF">2024-03-25T11:05:57Z</dcterms:modified>
</cp:coreProperties>
</file>