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REDE DE ÁGU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7" l="1"/>
  <c r="H23" i="7" l="1"/>
  <c r="H6" i="7" l="1"/>
  <c r="G23" i="7"/>
  <c r="G6" i="7" l="1"/>
  <c r="H22" i="7"/>
  <c r="H21" i="7"/>
  <c r="G21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0" i="7"/>
  <c r="G10" i="7"/>
  <c r="H8" i="7"/>
  <c r="G8" i="7"/>
</calcChain>
</file>

<file path=xl/sharedStrings.xml><?xml version="1.0" encoding="utf-8"?>
<sst xmlns="http://schemas.openxmlformats.org/spreadsheetml/2006/main" count="56" uniqueCount="49">
  <si>
    <t>ITEM</t>
  </si>
  <si>
    <t>UNID</t>
  </si>
  <si>
    <t>h</t>
  </si>
  <si>
    <t>SERVIÇOS PRELIMINARES</t>
  </si>
  <si>
    <t>Placa de obra em chapa aço galvanizado, instalada - Rev 02_01/2022</t>
  </si>
  <si>
    <t>m</t>
  </si>
  <si>
    <t>un</t>
  </si>
  <si>
    <t>SERVIÇOS FINAIS</t>
  </si>
  <si>
    <t>Marco Inaugural em Concreto Pré-Moldado (Padrão Governo de Muribeca/SE)</t>
  </si>
  <si>
    <t>Placa de inauguração de obra em alumínio 0,50 x 0,70 m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</si>
  <si>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</si>
  <si>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</si>
  <si>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</si>
  <si>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</si>
  <si>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</si>
  <si>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</si>
  <si>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</si>
  <si>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ADMINISTRAÇÃO LOCAL</t>
  </si>
  <si>
    <t>m²</t>
  </si>
  <si>
    <t>Escavação manual de vala ou cava em material de 1ª categoria, profundidade até 1,50m</t>
  </si>
  <si>
    <t>VALOR EXECUTADO / VALOR CONTRATADO</t>
  </si>
  <si>
    <t xml:space="preserve"> 1 </t>
  </si>
  <si>
    <t xml:space="preserve"> 1.1 </t>
  </si>
  <si>
    <t>ENCARREGADO GERAL COM ENCARGOS COMPLEMENTARES</t>
  </si>
  <si>
    <t>2.1</t>
  </si>
  <si>
    <t>REDE DE ABASTECIMENTO</t>
  </si>
  <si>
    <t>3.1</t>
  </si>
  <si>
    <t>Locação e Nivelamento de Redes de Água e Adutoras</t>
  </si>
  <si>
    <t>3.2</t>
  </si>
  <si>
    <t>m³</t>
  </si>
  <si>
    <t>3.3</t>
  </si>
  <si>
    <t>Fornecimento de tubo de pvc junta elástica integrada, ponta e bolsa classe 20 diam. =  75mm</t>
  </si>
  <si>
    <t>3.4</t>
  </si>
  <si>
    <t>Assentamento de tubo de pvc junta elástica, ponta e bolsa  diam. =   75 mm</t>
  </si>
  <si>
    <t>3.5</t>
  </si>
  <si>
    <t>Reaterro manual de valas ou áreas, com espalhamento e compactação, utilizando compactador à percussão sapinho, sem controle do grau de compactação</t>
  </si>
  <si>
    <t>3.6</t>
  </si>
  <si>
    <t>Colar de tomada linha Irrigação D= 75mm x  1" - Rev. 01</t>
  </si>
  <si>
    <t>3.7</t>
  </si>
  <si>
    <t>Adaptador pead d= 20mm x 1/2"</t>
  </si>
  <si>
    <t>3.8</t>
  </si>
  <si>
    <t>Tubo de pead, PE-80, ramal predial, diam = 20mm (1/2") x 2,3mm (esp.parede)</t>
  </si>
  <si>
    <t>4.1</t>
  </si>
  <si>
    <t>4.2</t>
  </si>
  <si>
    <t>CONTRATADA: SOLLO EMPREENDIMENTOS LTDA - CNPJ : 25.204.137/0001-99</t>
  </si>
  <si>
    <t>Nº DO CONTRATO: Nº029/2023</t>
  </si>
  <si>
    <t>OBRA:  EXTENSÃO DE REDE DE ABASTECIMENTO DE ÁGUA PARA UNIDADES HABITACIONAIS NA VÁRZEA DA ONÇA, MUNICÍPIO DE MURIBECA/SE</t>
  </si>
  <si>
    <t>STATUS: CONCLUÍDA/ENTREGUE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</si>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</sst>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12"/>
      <color theme="1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7" fillId="0" borderId="0" xfId="0" applyFont="1"/>
    <xf numFmtId="0" fontId="8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9" fillId="0" borderId="1" xfId="2" applyFont="1" applyFill="1" applyBorder="1"/>
    <xf numFmtId="166" fontId="6" fillId="3" borderId="1" xfId="1" applyFont="1" applyFill="1" applyBorder="1" applyAlignment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0" fillId="6" borderId="0" xfId="0" applyFill="1"/>
    <xf numFmtId="4" fontId="1" fillId="0" borderId="1" xfId="0" applyNumberFormat="1" applyFont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165" fontId="4" fillId="0" borderId="0" xfId="2" applyFont="1"/>
    <xf numFmtId="165" fontId="10" fillId="6" borderId="1" xfId="2" applyFont="1" applyFill="1" applyBorder="1"/>
    <xf numFmtId="165" fontId="10" fillId="5" borderId="1" xfId="2" applyFont="1" applyFill="1" applyBorder="1"/>
    <xf numFmtId="165" fontId="6" fillId="5" borderId="1" xfId="2" applyFont="1" applyFill="1" applyBorder="1"/>
    <xf numFmtId="0" fontId="14" fillId="6" borderId="1" xfId="0" applyFont="1" applyFill="1" applyBorder="1" applyAlignment="1">
      <alignment horizontal="left" vertical="top" wrapText="1"/>
    </xf>
    <xf numFmtId="166" fontId="14" fillId="6" borderId="1" xfId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6" fontId="15" fillId="0" borderId="1" xfId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165" fontId="13" fillId="0" borderId="1" xfId="2" applyFont="1" applyFill="1" applyBorder="1" applyAlignment="1">
      <alignment horizontal="right"/>
    </xf>
    <xf numFmtId="165" fontId="1" fillId="0" borderId="1" xfId="2" applyFont="1" applyFill="1" applyBorder="1" applyAlignment="1">
      <alignment horizontal="right"/>
    </xf>
    <xf numFmtId="165" fontId="14" fillId="6" borderId="1" xfId="2" applyFont="1" applyFill="1" applyBorder="1" applyAlignment="1">
      <alignment horizontal="left" vertical="top" wrapText="1"/>
    </xf>
    <xf numFmtId="165" fontId="15" fillId="0" borderId="1" xfId="2" applyFont="1" applyFill="1" applyBorder="1" applyAlignment="1">
      <alignment horizontal="right" vertical="top" wrapText="1"/>
    </xf>
    <xf numFmtId="10" fontId="6" fillId="3" borderId="1" xfId="4" applyNumberFormat="1" applyFont="1" applyFill="1" applyBorder="1"/>
    <xf numFmtId="166" fontId="6" fillId="3" borderId="5" xfId="1" applyFont="1" applyFill="1" applyBorder="1" applyAlignment="1">
      <alignment horizontal="center"/>
    </xf>
    <xf numFmtId="166" fontId="6" fillId="3" borderId="7" xfId="1" applyFont="1" applyFill="1" applyBorder="1" applyAlignment="1">
      <alignment horizontal="center"/>
    </xf>
    <xf numFmtId="165" fontId="5" fillId="4" borderId="8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8" xfId="2" applyFont="1" applyFill="1" applyBorder="1" applyAlignment="1">
      <alignment horizontal="center" wrapText="1"/>
    </xf>
    <xf numFmtId="165" fontId="11" fillId="4" borderId="8" xfId="2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8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8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5" fontId="12" fillId="8" borderId="9" xfId="2" applyFont="1" applyFill="1" applyBorder="1" applyAlignment="1">
      <alignment horizontal="center" vertical="center"/>
    </xf>
    <xf numFmtId="165" fontId="12" fillId="8" borderId="10" xfId="2" applyFont="1" applyFill="1" applyBorder="1" applyAlignment="1">
      <alignment horizontal="center" vertical="center"/>
    </xf>
    <xf numFmtId="165" fontId="12" fillId="8" borderId="17" xfId="2" applyFont="1" applyFill="1" applyBorder="1" applyAlignment="1">
      <alignment horizontal="center" vertical="center"/>
    </xf>
    <xf numFmtId="165" fontId="12" fillId="8" borderId="19" xfId="2" applyFont="1" applyFill="1" applyBorder="1" applyAlignment="1">
      <alignment horizontal="center" vertical="center"/>
    </xf>
    <xf numFmtId="165" fontId="12" fillId="8" borderId="11" xfId="2" applyFont="1" applyFill="1" applyBorder="1" applyAlignment="1">
      <alignment horizontal="center" vertical="center"/>
    </xf>
    <xf numFmtId="165" fontId="12" fillId="8" borderId="12" xfId="2" applyFont="1" applyFill="1" applyBorder="1" applyAlignment="1">
      <alignment horizontal="center" vertical="center"/>
    </xf>
    <xf numFmtId="166" fontId="12" fillId="2" borderId="9" xfId="1" applyFont="1" applyFill="1" applyBorder="1" applyAlignment="1">
      <alignment horizontal="center" vertical="center" wrapText="1"/>
    </xf>
    <xf numFmtId="166" fontId="12" fillId="2" borderId="15" xfId="1" applyFont="1" applyFill="1" applyBorder="1" applyAlignment="1">
      <alignment horizontal="center" vertical="center" wrapText="1"/>
    </xf>
    <xf numFmtId="166" fontId="12" fillId="2" borderId="10" xfId="1" applyFont="1" applyFill="1" applyBorder="1" applyAlignment="1">
      <alignment horizontal="center" vertical="center" wrapText="1"/>
    </xf>
    <xf numFmtId="166" fontId="12" fillId="2" borderId="11" xfId="1" applyFont="1" applyFill="1" applyBorder="1" applyAlignment="1">
      <alignment horizontal="center" vertical="center" wrapText="1"/>
    </xf>
    <xf numFmtId="166" fontId="12" fillId="2" borderId="1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9.5703125" style="5" customWidth="1"/>
    <col min="2" max="2" width="55.7109375" style="6" customWidth="1"/>
    <col min="3" max="3" width="8" style="9" customWidth="1"/>
    <col min="4" max="5" width="12.5703125" style="10" customWidth="1"/>
    <col min="6" max="6" width="13.28515625" style="14" bestFit="1" customWidth="1"/>
    <col min="7" max="7" width="18.140625" style="14" bestFit="1" customWidth="1"/>
    <col min="8" max="8" width="15" style="14" bestFit="1" customWidth="1"/>
  </cols>
  <sheetData>
    <row r="1" spans="1:8" ht="12.75" customHeight="1" thickBot="1" x14ac:dyDescent="0.3">
      <c r="A1" s="45" t="s">
        <v>16</v>
      </c>
      <c r="B1" s="46"/>
      <c r="C1" s="49" t="s">
        <v>45</v>
      </c>
      <c r="D1" s="50"/>
      <c r="E1" s="50"/>
      <c r="F1" s="51"/>
      <c r="G1" s="52" t="s">
        <v>47</v>
      </c>
      <c r="H1" s="53"/>
    </row>
    <row r="2" spans="1:8" ht="20.25" customHeight="1" thickBot="1" x14ac:dyDescent="0.3">
      <c r="A2" s="47"/>
      <c r="B2" s="48"/>
      <c r="C2" s="58" t="s">
        <v>44</v>
      </c>
      <c r="D2" s="59"/>
      <c r="E2" s="59"/>
      <c r="F2" s="60"/>
      <c r="G2" s="54"/>
      <c r="H2" s="55"/>
    </row>
    <row r="3" spans="1:8" ht="30" customHeight="1" thickBot="1" x14ac:dyDescent="0.3">
      <c r="A3" s="64" t="s">
        <v>46</v>
      </c>
      <c r="B3" s="65"/>
      <c r="C3" s="61"/>
      <c r="D3" s="62"/>
      <c r="E3" s="62"/>
      <c r="F3" s="63"/>
      <c r="G3" s="56"/>
      <c r="H3" s="57"/>
    </row>
    <row r="4" spans="1:8" ht="12.75" customHeight="1" x14ac:dyDescent="0.25">
      <c r="A4" s="37" t="s">
        <v>0</v>
      </c>
      <c r="B4" s="39" t="s">
        <v>10</v>
      </c>
      <c r="C4" s="41" t="s">
        <v>1</v>
      </c>
      <c r="D4" s="43" t="s">
        <v>12</v>
      </c>
      <c r="E4" s="43" t="s">
        <v>13</v>
      </c>
      <c r="F4" s="31" t="s">
        <v>11</v>
      </c>
      <c r="G4" s="33" t="s">
        <v>15</v>
      </c>
      <c r="H4" s="33" t="s">
        <v>14</v>
      </c>
    </row>
    <row r="5" spans="1:8" x14ac:dyDescent="0.25">
      <c r="A5" s="38"/>
      <c r="B5" s="40"/>
      <c r="C5" s="42"/>
      <c r="D5" s="44"/>
      <c r="E5" s="44"/>
      <c r="F5" s="32"/>
      <c r="G5" s="34"/>
      <c r="H5" s="34"/>
    </row>
    <row r="6" spans="1:8" s="11" customFormat="1" x14ac:dyDescent="0.25">
      <c r="A6" s="35"/>
      <c r="B6" s="35"/>
      <c r="C6" s="35"/>
      <c r="D6" s="35"/>
      <c r="E6" s="35"/>
      <c r="F6" s="36"/>
      <c r="G6" s="16">
        <f>SUM(G8:G22)-0.01</f>
        <v>107862.06555500001</v>
      </c>
      <c r="H6" s="16">
        <f>SUM(H8:H22)-0.01</f>
        <v>116562.99555500002</v>
      </c>
    </row>
    <row r="7" spans="1:8" s="11" customFormat="1" x14ac:dyDescent="0.25">
      <c r="A7" s="18" t="s">
        <v>21</v>
      </c>
      <c r="B7" s="18" t="s">
        <v>17</v>
      </c>
      <c r="C7" s="18"/>
      <c r="D7" s="19"/>
      <c r="E7" s="13"/>
      <c r="F7" s="26"/>
      <c r="H7" s="15"/>
    </row>
    <row r="8" spans="1:8" ht="25.5" x14ac:dyDescent="0.25">
      <c r="A8" s="20" t="s">
        <v>22</v>
      </c>
      <c r="B8" s="20" t="s">
        <v>23</v>
      </c>
      <c r="C8" s="21" t="s">
        <v>2</v>
      </c>
      <c r="D8" s="22">
        <v>176</v>
      </c>
      <c r="E8" s="22">
        <v>176</v>
      </c>
      <c r="F8" s="27">
        <v>37.21</v>
      </c>
      <c r="G8" s="25">
        <f>E8*F8</f>
        <v>6548.96</v>
      </c>
      <c r="H8" s="7">
        <f>ROUND(D8*F8,2)</f>
        <v>6548.96</v>
      </c>
    </row>
    <row r="9" spans="1:8" x14ac:dyDescent="0.25">
      <c r="A9" s="18">
        <v>2</v>
      </c>
      <c r="B9" s="18" t="s">
        <v>3</v>
      </c>
      <c r="C9" s="18"/>
      <c r="D9" s="19"/>
      <c r="E9" s="19"/>
      <c r="F9" s="26"/>
      <c r="G9" s="19"/>
      <c r="H9" s="19"/>
    </row>
    <row r="10" spans="1:8" s="11" customFormat="1" ht="25.5" x14ac:dyDescent="0.25">
      <c r="A10" s="20" t="s">
        <v>24</v>
      </c>
      <c r="B10" s="20" t="s">
        <v>4</v>
      </c>
      <c r="C10" s="21" t="s">
        <v>18</v>
      </c>
      <c r="D10" s="22">
        <v>6</v>
      </c>
      <c r="E10" s="22"/>
      <c r="F10" s="27">
        <v>512.66</v>
      </c>
      <c r="G10" s="25">
        <f t="shared" ref="G10:G21" si="0">E10*F10</f>
        <v>0</v>
      </c>
      <c r="H10" s="7">
        <f t="shared" ref="H10:H22" si="1">D10*F10</f>
        <v>3075.96</v>
      </c>
    </row>
    <row r="11" spans="1:8" x14ac:dyDescent="0.25">
      <c r="A11" s="18">
        <v>3</v>
      </c>
      <c r="B11" s="18" t="s">
        <v>25</v>
      </c>
      <c r="C11" s="18"/>
      <c r="D11" s="19"/>
      <c r="E11" s="19"/>
      <c r="F11" s="26"/>
      <c r="G11" s="19"/>
      <c r="H11" s="19"/>
    </row>
    <row r="12" spans="1:8" x14ac:dyDescent="0.25">
      <c r="A12" s="20" t="s">
        <v>26</v>
      </c>
      <c r="B12" s="20" t="s">
        <v>27</v>
      </c>
      <c r="C12" s="21" t="s">
        <v>5</v>
      </c>
      <c r="D12" s="22">
        <v>555.48</v>
      </c>
      <c r="E12" s="22">
        <v>555.48</v>
      </c>
      <c r="F12" s="27">
        <v>0.82</v>
      </c>
      <c r="G12" s="25">
        <f t="shared" si="0"/>
        <v>455.49360000000001</v>
      </c>
      <c r="H12" s="7">
        <f t="shared" si="1"/>
        <v>455.49360000000001</v>
      </c>
    </row>
    <row r="13" spans="1:8" ht="25.5" x14ac:dyDescent="0.25">
      <c r="A13" s="20" t="s">
        <v>28</v>
      </c>
      <c r="B13" s="20" t="s">
        <v>19</v>
      </c>
      <c r="C13" s="21" t="s">
        <v>29</v>
      </c>
      <c r="D13" s="22">
        <v>178.2929</v>
      </c>
      <c r="E13" s="22">
        <v>178.2929</v>
      </c>
      <c r="F13" s="27">
        <v>59.95</v>
      </c>
      <c r="G13" s="25">
        <f t="shared" si="0"/>
        <v>10688.659355000002</v>
      </c>
      <c r="H13" s="7">
        <f t="shared" si="1"/>
        <v>10688.659355000002</v>
      </c>
    </row>
    <row r="14" spans="1:8" s="1" customFormat="1" ht="25.5" x14ac:dyDescent="0.25">
      <c r="A14" s="20" t="s">
        <v>30</v>
      </c>
      <c r="B14" s="20" t="s">
        <v>31</v>
      </c>
      <c r="C14" s="21" t="s">
        <v>5</v>
      </c>
      <c r="D14" s="22">
        <v>555.48</v>
      </c>
      <c r="E14" s="22">
        <v>555.48</v>
      </c>
      <c r="F14" s="27">
        <v>92.79</v>
      </c>
      <c r="G14" s="25">
        <f t="shared" si="0"/>
        <v>51542.989200000004</v>
      </c>
      <c r="H14" s="7">
        <f t="shared" si="1"/>
        <v>51542.989200000004</v>
      </c>
    </row>
    <row r="15" spans="1:8" s="1" customFormat="1" ht="25.5" x14ac:dyDescent="0.25">
      <c r="A15" s="20" t="s">
        <v>32</v>
      </c>
      <c r="B15" s="20" t="s">
        <v>33</v>
      </c>
      <c r="C15" s="21" t="s">
        <v>5</v>
      </c>
      <c r="D15" s="22">
        <v>555.48</v>
      </c>
      <c r="E15" s="22">
        <v>555.48</v>
      </c>
      <c r="F15" s="27">
        <v>2.17</v>
      </c>
      <c r="G15" s="25">
        <f t="shared" si="0"/>
        <v>1205.3915999999999</v>
      </c>
      <c r="H15" s="7">
        <f t="shared" si="1"/>
        <v>1205.3915999999999</v>
      </c>
    </row>
    <row r="16" spans="1:8" s="11" customFormat="1" ht="38.25" x14ac:dyDescent="0.25">
      <c r="A16" s="20" t="s">
        <v>34</v>
      </c>
      <c r="B16" s="20" t="s">
        <v>35</v>
      </c>
      <c r="C16" s="21" t="s">
        <v>29</v>
      </c>
      <c r="D16" s="22">
        <v>176.18</v>
      </c>
      <c r="E16" s="22">
        <v>176.18</v>
      </c>
      <c r="F16" s="27">
        <v>19.010000000000002</v>
      </c>
      <c r="G16" s="25">
        <f t="shared" si="0"/>
        <v>3349.1818000000003</v>
      </c>
      <c r="H16" s="7">
        <f t="shared" si="1"/>
        <v>3349.1818000000003</v>
      </c>
    </row>
    <row r="17" spans="1:8" x14ac:dyDescent="0.25">
      <c r="A17" s="20" t="s">
        <v>36</v>
      </c>
      <c r="B17" s="20" t="s">
        <v>37</v>
      </c>
      <c r="C17" s="21" t="s">
        <v>6</v>
      </c>
      <c r="D17" s="22">
        <v>68</v>
      </c>
      <c r="E17" s="22">
        <v>68</v>
      </c>
      <c r="F17" s="27">
        <v>48.71</v>
      </c>
      <c r="G17" s="25">
        <f t="shared" si="0"/>
        <v>3312.28</v>
      </c>
      <c r="H17" s="7">
        <f t="shared" si="1"/>
        <v>3312.28</v>
      </c>
    </row>
    <row r="18" spans="1:8" s="2" customFormat="1" x14ac:dyDescent="0.25">
      <c r="A18" s="20" t="s">
        <v>38</v>
      </c>
      <c r="B18" s="20" t="s">
        <v>39</v>
      </c>
      <c r="C18" s="21" t="s">
        <v>6</v>
      </c>
      <c r="D18" s="22">
        <v>136</v>
      </c>
      <c r="E18" s="22">
        <v>136</v>
      </c>
      <c r="F18" s="27">
        <v>19.97</v>
      </c>
      <c r="G18" s="25">
        <f t="shared" si="0"/>
        <v>2715.92</v>
      </c>
      <c r="H18" s="7">
        <f t="shared" si="1"/>
        <v>2715.92</v>
      </c>
    </row>
    <row r="19" spans="1:8" s="11" customFormat="1" ht="25.5" x14ac:dyDescent="0.25">
      <c r="A19" s="20" t="s">
        <v>40</v>
      </c>
      <c r="B19" s="20" t="s">
        <v>41</v>
      </c>
      <c r="C19" s="21" t="s">
        <v>5</v>
      </c>
      <c r="D19" s="22">
        <v>1360</v>
      </c>
      <c r="E19" s="22">
        <v>1360</v>
      </c>
      <c r="F19" s="27">
        <v>20.62</v>
      </c>
      <c r="G19" s="25">
        <f t="shared" si="0"/>
        <v>28043.200000000001</v>
      </c>
      <c r="H19" s="7">
        <f t="shared" si="1"/>
        <v>28043.200000000001</v>
      </c>
    </row>
    <row r="20" spans="1:8" x14ac:dyDescent="0.25">
      <c r="A20" s="18">
        <v>4</v>
      </c>
      <c r="B20" s="18" t="s">
        <v>7</v>
      </c>
      <c r="C20" s="18"/>
      <c r="D20" s="19"/>
      <c r="E20" s="19"/>
      <c r="F20" s="26"/>
      <c r="G20" s="19"/>
      <c r="H20" s="19"/>
    </row>
    <row r="21" spans="1:8" s="11" customFormat="1" x14ac:dyDescent="0.25">
      <c r="A21" s="20" t="s">
        <v>42</v>
      </c>
      <c r="B21" s="20" t="s">
        <v>9</v>
      </c>
      <c r="C21" s="21" t="s">
        <v>6</v>
      </c>
      <c r="D21" s="22">
        <v>1</v>
      </c>
      <c r="E21" s="12"/>
      <c r="F21" s="27">
        <v>2400.23</v>
      </c>
      <c r="G21" s="25">
        <f t="shared" si="0"/>
        <v>0</v>
      </c>
      <c r="H21" s="7">
        <f t="shared" si="1"/>
        <v>2400.23</v>
      </c>
    </row>
    <row r="22" spans="1:8" s="11" customFormat="1" ht="25.5" x14ac:dyDescent="0.25">
      <c r="A22" s="20" t="s">
        <v>43</v>
      </c>
      <c r="B22" s="20" t="s">
        <v>8</v>
      </c>
      <c r="C22" s="21" t="s">
        <v>6</v>
      </c>
      <c r="D22" s="22">
        <v>1</v>
      </c>
      <c r="E22" s="23"/>
      <c r="F22" s="27">
        <v>3224.74</v>
      </c>
      <c r="G22" s="24"/>
      <c r="H22" s="7">
        <f t="shared" si="1"/>
        <v>3224.74</v>
      </c>
    </row>
    <row r="23" spans="1:8" x14ac:dyDescent="0.25">
      <c r="A23" s="3"/>
      <c r="B23" s="4" t="s">
        <v>20</v>
      </c>
      <c r="C23" s="8"/>
      <c r="D23" s="29" t="s">
        <v>48</v>
      </c>
      <c r="E23" s="30"/>
      <c r="F23" s="28">
        <f>G23/H23</f>
        <v>0.92535426909224816</v>
      </c>
      <c r="G23" s="17">
        <f>G6</f>
        <v>107862.06555500001</v>
      </c>
      <c r="H23" s="17">
        <f>H6</f>
        <v>116562.99555500002</v>
      </c>
    </row>
  </sheetData>
  <mergeCells count="15">
    <mergeCell ref="A1:B2"/>
    <mergeCell ref="C1:F1"/>
    <mergeCell ref="G1:H3"/>
    <mergeCell ref="C2:F3"/>
    <mergeCell ref="A3:B3"/>
    <mergeCell ref="D23:E23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93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REDE DE ÁGUA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2024-03-25T11:10:25Z</dcterms:modified>
</cp:coreProperties>
</file>