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rtur Campos\Documents\MURIBECA\ADMINISTRAÇÃO\AVALIA_TCE\OBRAS\"/>
    </mc:Choice>
  </mc:AlternateContent>
  <bookViews>
    <workbookView xWindow="0" yWindow="0" windowWidth="20490" windowHeight="7155"/>
  </bookViews>
  <sheets>
    <sheet name="SALAS DE AULA" sheetId="1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2" l="1"/>
  <c r="H119" i="12" s="1"/>
  <c r="G6" i="12"/>
  <c r="G119" i="12" s="1"/>
  <c r="H63" i="12"/>
  <c r="G10" i="12" l="1"/>
  <c r="H10" i="12"/>
  <c r="G12" i="12"/>
  <c r="H12" i="12"/>
  <c r="G13" i="12"/>
  <c r="H13" i="12"/>
  <c r="G14" i="12"/>
  <c r="H14" i="12"/>
  <c r="G15" i="12"/>
  <c r="H15" i="12"/>
  <c r="G16" i="12"/>
  <c r="H16" i="12"/>
  <c r="G17" i="12"/>
  <c r="H17" i="12"/>
  <c r="G19" i="12"/>
  <c r="H19" i="12"/>
  <c r="G20" i="12"/>
  <c r="H20" i="12"/>
  <c r="G21" i="12"/>
  <c r="H21" i="12"/>
  <c r="G22" i="12"/>
  <c r="H22" i="12"/>
  <c r="G24" i="12"/>
  <c r="H24" i="12"/>
  <c r="G25" i="12"/>
  <c r="H25" i="12"/>
  <c r="G27" i="12"/>
  <c r="H27" i="12"/>
  <c r="G28" i="12"/>
  <c r="H28" i="12"/>
  <c r="G29" i="12"/>
  <c r="H29" i="12"/>
  <c r="G31" i="12"/>
  <c r="H31" i="12"/>
  <c r="G32" i="12"/>
  <c r="H32" i="12"/>
  <c r="G34" i="12"/>
  <c r="H34" i="12"/>
  <c r="G35" i="12"/>
  <c r="H35" i="12"/>
  <c r="G37" i="12"/>
  <c r="H37" i="12"/>
  <c r="G38" i="12"/>
  <c r="H38" i="12"/>
  <c r="G39" i="12"/>
  <c r="H39" i="12"/>
  <c r="G41" i="12"/>
  <c r="H41" i="12"/>
  <c r="G42" i="12"/>
  <c r="H42" i="12"/>
  <c r="G43" i="12"/>
  <c r="H43" i="12"/>
  <c r="G44" i="12"/>
  <c r="H44" i="12"/>
  <c r="G45" i="12"/>
  <c r="H45" i="12"/>
  <c r="G46" i="12"/>
  <c r="H46" i="12"/>
  <c r="G48" i="12"/>
  <c r="H48" i="12"/>
  <c r="G49" i="12"/>
  <c r="H49" i="12"/>
  <c r="G50" i="12"/>
  <c r="H50" i="12"/>
  <c r="G51" i="12"/>
  <c r="H51" i="12"/>
  <c r="G52" i="12"/>
  <c r="H52" i="12"/>
  <c r="G53" i="12"/>
  <c r="H53" i="12"/>
  <c r="G54" i="12"/>
  <c r="H54" i="12"/>
  <c r="G55" i="12"/>
  <c r="H55" i="12"/>
  <c r="G57" i="12"/>
  <c r="H57" i="12"/>
  <c r="G58" i="12"/>
  <c r="H58" i="12"/>
  <c r="G59" i="12"/>
  <c r="H59" i="12"/>
  <c r="G61" i="12"/>
  <c r="H61" i="12"/>
  <c r="G62" i="12"/>
  <c r="H62" i="12"/>
  <c r="G65" i="12"/>
  <c r="H65" i="12"/>
  <c r="G66" i="12"/>
  <c r="H66" i="12"/>
  <c r="G68" i="12"/>
  <c r="H68" i="12"/>
  <c r="G69" i="12"/>
  <c r="H69" i="12"/>
  <c r="G70" i="12"/>
  <c r="H70" i="12"/>
  <c r="G71" i="12"/>
  <c r="H71" i="12"/>
  <c r="G72" i="12"/>
  <c r="H72" i="12"/>
  <c r="G73" i="12"/>
  <c r="H73" i="12"/>
  <c r="G75" i="12"/>
  <c r="H75" i="12"/>
  <c r="G76" i="12"/>
  <c r="H76" i="12"/>
  <c r="G77" i="12"/>
  <c r="H77" i="12"/>
  <c r="G78" i="12"/>
  <c r="H78" i="12"/>
  <c r="G80" i="12"/>
  <c r="H80" i="12"/>
  <c r="G81" i="12"/>
  <c r="H81" i="12"/>
  <c r="G83" i="12"/>
  <c r="H83" i="12"/>
  <c r="G84" i="12"/>
  <c r="H84" i="12"/>
  <c r="G85" i="12"/>
  <c r="H85" i="12"/>
  <c r="G87" i="12"/>
  <c r="H87" i="12"/>
  <c r="G88" i="12"/>
  <c r="H88" i="12"/>
  <c r="G90" i="12"/>
  <c r="H90" i="12"/>
  <c r="G91" i="12"/>
  <c r="H91" i="12"/>
  <c r="G93" i="12"/>
  <c r="H93" i="12"/>
  <c r="G94" i="12"/>
  <c r="H94" i="12"/>
  <c r="G95" i="12"/>
  <c r="H95" i="12"/>
  <c r="G97" i="12"/>
  <c r="H97" i="12"/>
  <c r="G98" i="12"/>
  <c r="H98" i="12"/>
  <c r="G99" i="12"/>
  <c r="H99" i="12"/>
  <c r="G100" i="12"/>
  <c r="H100" i="12"/>
  <c r="G101" i="12"/>
  <c r="H101" i="12"/>
  <c r="G102" i="12"/>
  <c r="H102" i="12"/>
  <c r="G104" i="12"/>
  <c r="H104" i="12"/>
  <c r="G105" i="12"/>
  <c r="H105" i="12"/>
  <c r="G106" i="12"/>
  <c r="H106" i="12"/>
  <c r="G107" i="12"/>
  <c r="H107" i="12"/>
  <c r="G108" i="12"/>
  <c r="H108" i="12"/>
  <c r="G109" i="12"/>
  <c r="H109" i="12"/>
  <c r="G110" i="12"/>
  <c r="H110" i="12"/>
  <c r="G111" i="12"/>
  <c r="H111" i="12"/>
  <c r="G113" i="12"/>
  <c r="H113" i="12"/>
  <c r="G114" i="12"/>
  <c r="H114" i="12"/>
  <c r="G115" i="12"/>
  <c r="H115" i="12"/>
  <c r="G117" i="12"/>
  <c r="H117" i="12"/>
  <c r="G118" i="12"/>
  <c r="H118" i="12"/>
  <c r="H9" i="12"/>
  <c r="G9" i="12"/>
  <c r="B39" i="12"/>
  <c r="B38" i="12"/>
  <c r="B37" i="12"/>
  <c r="B35" i="12"/>
  <c r="B34" i="12"/>
  <c r="B32" i="12"/>
  <c r="B31" i="12"/>
  <c r="B29" i="12"/>
  <c r="B28" i="12"/>
  <c r="B27" i="12"/>
  <c r="G63" i="12" l="1"/>
  <c r="G7" i="12"/>
  <c r="H7" i="12"/>
  <c r="F119" i="12" l="1"/>
</calcChain>
</file>

<file path=xl/sharedStrings.xml><?xml version="1.0" encoding="utf-8"?>
<sst xmlns="http://schemas.openxmlformats.org/spreadsheetml/2006/main" count="315" uniqueCount="133">
  <si>
    <t>ITEM</t>
  </si>
  <si>
    <t>UNID</t>
  </si>
  <si>
    <t>01 </t>
  </si>
  <si>
    <t>Engenheiro civil de obra junior com encargos complementares</t>
  </si>
  <si>
    <t>h</t>
  </si>
  <si>
    <t>Encarregado geral com encargos complementares</t>
  </si>
  <si>
    <t>m2</t>
  </si>
  <si>
    <t>m</t>
  </si>
  <si>
    <t>Regularização Manual</t>
  </si>
  <si>
    <t>m3</t>
  </si>
  <si>
    <t>un</t>
  </si>
  <si>
    <t>PAVIMENTAÇÃO</t>
  </si>
  <si>
    <t>03.001 </t>
  </si>
  <si>
    <t>03.002 </t>
  </si>
  <si>
    <t>04.001 </t>
  </si>
  <si>
    <t>Placa de inauguração de obra em alumínio 0,50 x 0,70 m</t>
  </si>
  <si>
    <t>DESCRIÇÃO DO SERVIÇO</t>
  </si>
  <si>
    <t>PREÇOS         UNITARIOS</t>
  </si>
  <si>
    <t>QUANT CONTRATADA</t>
  </si>
  <si>
    <t>QUANT EXECUTADA</t>
  </si>
  <si>
    <t>VALOR CONTRATADO</t>
  </si>
  <si>
    <t>VALOR EXECUTADO</t>
  </si>
  <si>
    <t>CONTRATANTE: PREFEITURA MUNICIPAL DE MURIBECA/SE</t>
  </si>
  <si>
    <t>01.01 </t>
  </si>
  <si>
    <t>ADMINISTRAÇÃO LOCAL</t>
  </si>
  <si>
    <t>01.01.001 </t>
  </si>
  <si>
    <t>01.02 </t>
  </si>
  <si>
    <t>01.02.001 </t>
  </si>
  <si>
    <t>01.03 </t>
  </si>
  <si>
    <t>01.04 </t>
  </si>
  <si>
    <t>01.05 </t>
  </si>
  <si>
    <t>01.05.001 </t>
  </si>
  <si>
    <t>Escavação manual de vala ou cava em material de 1ª categoria, profundidade até 1,50m</t>
  </si>
  <si>
    <t>01.05.002 </t>
  </si>
  <si>
    <t>01.05.003 </t>
  </si>
  <si>
    <t>01.06.001 </t>
  </si>
  <si>
    <t>01.06.002 </t>
  </si>
  <si>
    <t>01.07.001 </t>
  </si>
  <si>
    <t>01.07.002 </t>
  </si>
  <si>
    <t>01.08.001 </t>
  </si>
  <si>
    <t>01.08.002 </t>
  </si>
  <si>
    <t>01.08.003 </t>
  </si>
  <si>
    <t>PINTURA</t>
  </si>
  <si>
    <t>01.09.001 </t>
  </si>
  <si>
    <t>DIVERSOS</t>
  </si>
  <si>
    <t>01.10.001 </t>
  </si>
  <si>
    <t>01.10.004</t>
  </si>
  <si>
    <t>01.11.001 </t>
  </si>
  <si>
    <t>VALOR EXECUTADO / VALOR CONTRATADO</t>
  </si>
  <si>
    <t>CONTRATADA: SOLLO EMPREENDIMENTOS LTDA - CNPJ : 25.204.137/0001-99</t>
  </si>
  <si>
    <t>FUNDAÇÃO</t>
  </si>
  <si>
    <t>Lastro de concreto, fck=15 mpa, lançado e adensado</t>
  </si>
  <si>
    <t>03.003 </t>
  </si>
  <si>
    <t>04.002 </t>
  </si>
  <si>
    <t>03.004 </t>
  </si>
  <si>
    <t>Alvenaria bloco cerâmico vedação, 9x19x24cm, e=9cm, com argamassa t5 - 1:2:8 (cimento/cal/areia), junta=1cm - Rev.09</t>
  </si>
  <si>
    <t>Cintas e vergas em blocos de concreto tipo "u" (calha) 12x19x39, preenchidos com concreto armado fck=15 mpa</t>
  </si>
  <si>
    <t>Chapisco em parede com argamassa traço t1 - 1:3 (cimento / areia) - Revisado 08/2015</t>
  </si>
  <si>
    <t>Reboco especial de parede 2cm com argamassa traço t1 - 1:3 (cimento / areia)</t>
  </si>
  <si>
    <t>Condutor pvc soldável p/calha pluvial, d= 100mm</t>
  </si>
  <si>
    <t>Concreto armado fck=15MPa fabricado na obra, adensado e lançado, para Uso Geral, com formas planas em compensado resinado 12mm (05 usos)</t>
  </si>
  <si>
    <t>COBERTURA</t>
  </si>
  <si>
    <t>Telhamento com telha cerâmica tipo canal, comum, cor vermelha, Itabaiana ou similar</t>
  </si>
  <si>
    <t>INSTALAÇÃO ELÉTRICA</t>
  </si>
  <si>
    <t>OBRA:  CONSTRUÇÃO DE SALAS DE AULA EM ESCOLAS DO MUNICÍPIO DE MURIBECA/SE</t>
  </si>
  <si>
    <t>Nº DO CONTRATO: Nº054/2023</t>
  </si>
  <si>
    <t>STATUS: CONCLUÍDA/ENTREGUE</t>
  </si>
  <si>
    <t>Reaterro manual de valas com espalhamento e compactação utilizando compactador placa vibratória, sem controle do grau de compactação</t>
  </si>
  <si>
    <t>Alvenaria pedra calcárea argamassada c/ cimento e areia traço t-4 (1:5) - 1 saco cimento 50kg / 5 padiolas areia dim. 0,35z0,45x0,23m - Confecção mecânica e transporte</t>
  </si>
  <si>
    <t>M</t>
  </si>
  <si>
    <t>% executado</t>
  </si>
  <si>
    <t>01.01.002</t>
  </si>
  <si>
    <t>SERVIÇO PRELIMINARES</t>
  </si>
  <si>
    <t>Placa de obra em lona com impressão digital 1,50 x 2,00m, inclusive estrutura em metalon 20 x 20cm e escoramento, instalada - Rev 02 - 09/2021</t>
  </si>
  <si>
    <t>01.02.002</t>
  </si>
  <si>
    <t>Limpeza manual de terreno com vegetação rasteira, incluindo roçagem e queima</t>
  </si>
  <si>
    <t>01.02.003</t>
  </si>
  <si>
    <t>Locação de construção de edificação entre 200 e 1000 m2,  inclusive execução de gabarito de madeira</t>
  </si>
  <si>
    <t>01.02.004</t>
  </si>
  <si>
    <t>01.02.005</t>
  </si>
  <si>
    <t>01.02.006</t>
  </si>
  <si>
    <t>Cintas e vergas em blocos de concreto tipo "u" (calha) 19x19x39, preenchidos com concreto armado fck=15 mpa</t>
  </si>
  <si>
    <t>SUPERESTRUTURA - (Pilares, Cintamento Superior)</t>
  </si>
  <si>
    <t>01.06</t>
  </si>
  <si>
    <t>ELEVAÇÃO</t>
  </si>
  <si>
    <t>01.07</t>
  </si>
  <si>
    <t>01.08</t>
  </si>
  <si>
    <t xml:space="preserve">ESQUADRIAS </t>
  </si>
  <si>
    <t>01.09</t>
  </si>
  <si>
    <t>Madeiramento em massaranduba/madeira de lei, tesoura com vão de  6m a 8 m</t>
  </si>
  <si>
    <t>01.09.002</t>
  </si>
  <si>
    <t>Madeiramento em massaranduba/madeira de lei, acabamento serrado c/ riipão 5x3 e ripa 5x1,5, exclusive peças principais</t>
  </si>
  <si>
    <t>01.09.003</t>
  </si>
  <si>
    <t>01.09.004</t>
  </si>
  <si>
    <t>Calha em chapa de aluminio, desenvolvimento 80 cm</t>
  </si>
  <si>
    <t>01.09.005</t>
  </si>
  <si>
    <t>01.09.006</t>
  </si>
  <si>
    <t>Forro de pvc, em réguas de 10 ou 20 cm, aplicado,  inclusive estrutura para fixação (perfis em PVC) marca Araforros ou similar, instalado - Rev 06_10/2021</t>
  </si>
  <si>
    <t>01.10</t>
  </si>
  <si>
    <t>Ponto de luz em teto ou parede, com eletroduto pvc rígido embutido Ø 3/4"</t>
  </si>
  <si>
    <t>01.10.002</t>
  </si>
  <si>
    <t>Ponto de tomada 3p para ar condicionado até 3000 va, com eletroduto de pvc rígido embutido  Ø 3/4", incluindo conjunto astop/30a-220v, inclusive aterramento</t>
  </si>
  <si>
    <t>pt</t>
  </si>
  <si>
    <t>01.10.003</t>
  </si>
  <si>
    <t>Ponto de tomada 2p+t, ABNT, de embutir, 10 A, com eletroduto de pvc flexível sanfonado embutido Ø 3/4", fio rigido 2,5mm² (fio 12), inclusive placa em pvc e aterramento</t>
  </si>
  <si>
    <t>Ponto de interruptor 03 seções embutido, com eletroduto de pvc flexível sanfonado Ø 3/4"</t>
  </si>
  <si>
    <t>01.10.005</t>
  </si>
  <si>
    <t>Ponto de interruptor 01 seção (1 s) embutido com eletroduto de pvc flexível sanfonado Ø 3/4"</t>
  </si>
  <si>
    <t>01.10.006 </t>
  </si>
  <si>
    <t>Luminária de sobrepor, (tecnolux ref.FLP-6478/2x20) Tubled corpo/ refletor e aletas fabricadas em chapa de aço tratada e pintada em epoxi branco, para uso de 2 lampadas tubled de 20w</t>
  </si>
  <si>
    <t>01.10.007</t>
  </si>
  <si>
    <t>Ponto de interruptor 02 seções (2 s) embutido com eletroduto de pvc flexível sanfonado embutido Ø 3/4"</t>
  </si>
  <si>
    <t>01.10.008</t>
  </si>
  <si>
    <t>Plafon E-27</t>
  </si>
  <si>
    <t>01.11</t>
  </si>
  <si>
    <t>Pintura para interiores, sobre paredes ou tetos, com lixamento, aplicação de 01 demão de líquido selador, 02 demãos de massa corrida e 02 demãos de tinta pva latex convencional para interiores. Rev 03_04/2022</t>
  </si>
  <si>
    <t>01.11.002</t>
  </si>
  <si>
    <t>Pintura para exteriores, sobre paredes, com lixamento, aplicação de 01 demão de líquido selador acrílico, 02 demãos de massa acrílica e 02 demãos de tinta pva latex convencional para exteriores - Rev 03</t>
  </si>
  <si>
    <t>01.11.003</t>
  </si>
  <si>
    <t>Pintura sobre superfícies de madeira com aplicação de 01 demão de fundo sintético nivelador, 01 demão de massa a óleo e 02 demãos de tinta esmalte</t>
  </si>
  <si>
    <t>01.12</t>
  </si>
  <si>
    <t>01.12.001 </t>
  </si>
  <si>
    <t>Quadro escolar em fórmica branca com moldura</t>
  </si>
  <si>
    <t>01.12.002</t>
  </si>
  <si>
    <t>CONSTRUÇÃO DE 03 SALAS NA ESCOLA FERNANDO RIBEIRO FRANCO</t>
  </si>
  <si>
    <t>CONSTRUÇÃO DE 03 SALAS NA ESCOLA MANOEL ROSENDO</t>
  </si>
  <si>
    <t>Camada impermeabilizadora, espessura = 5,0cm, c/ concreto fck = 15mpa</t>
  </si>
  <si>
    <t>Piso alta resistencia, branco, e=12mm, aplicado com juntas, polido até o esmeril 400 e encerado, exclusive argamassa de regualrização</t>
  </si>
  <si>
    <t>Piso em concreto simples desempolado, fck = 15 MPa, e = 7 cm - Não inclui formas para juntas de concretagem</t>
  </si>
  <si>
    <t>Cintas e vergas em concreto armado pré-moldado fck=15 mpa, seção 9x12cm</t>
  </si>
  <si>
    <t>Porta em madeira compensada (canela), lisa, semi-ôca, 0.90 x 2.10 m, inclusive batentes e ferragens</t>
  </si>
  <si>
    <t>Janela em alumínio, cor N/P/B, tipo moldura-vidro, max-ar, exclusive vidro</t>
  </si>
  <si>
    <t>Vidro liso incolor 4mm - Rev 01_10/2021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</si>
</sst>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_-&quot;R$&quot;\ * #,##0.00_-;\-&quot;R$&quot;\ * #,##0.00_-;_-&quot;R$&quot;\ * &quot;-&quot;??_-;_-@_-"/>
    <numFmt numFmtId="166" formatCode="_-* #,##0.00_-;\-* #,##0.00_-;_-* &quot;-&quot;??_-;_-@_-"/>
    <numFmt numFmtId="168" formatCode="#,##0.000"/>
    <numFmt numFmtId="169" formatCode="##.##000##"/>
  </numFmts>
  <fonts count="2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color rgb="FF000000"/>
      <name val="Arial"/>
      <family val="2"/>
    </font>
    <font>
      <sz val="11"/>
      <color rgb="FFFF0000"/>
      <name val="Calibri"/>
      <family val="2"/>
      <charset val="1"/>
    </font>
    <font>
      <sz val="11"/>
      <color rgb="FF0070C0"/>
      <name val="Calibri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b/>
      <sz val="9"/>
      <color rgb="FF000000"/>
      <name val="Arial"/>
      <family val="2"/>
      <charset val="1"/>
    </font>
    <font>
      <b/>
      <sz val="9"/>
      <name val="Courier New"/>
      <family val="3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b/>
      <sz val="9"/>
      <color rgb="FF000000"/>
      <name val="Calibri "/>
    </font>
    <font>
      <sz val="9"/>
      <color theme="1"/>
      <name val="Calibri "/>
    </font>
    <font>
      <sz val="9"/>
      <name val="Calibri "/>
    </font>
    <font>
      <sz val="9"/>
      <color rgb="FF000000"/>
      <name val="Calibri 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rgb="FFFFFF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CC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BDB"/>
        <bgColor rgb="FFF2DBDB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</borders>
  <cellStyleXfs count="6">
    <xf numFmtId="0" fontId="0" fillId="0" borderId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9" fillId="0" borderId="0"/>
    <xf numFmtId="9" fontId="3" fillId="0" borderId="0" applyFont="0" applyFill="0" applyBorder="0" applyAlignment="0" applyProtection="0"/>
    <xf numFmtId="0" fontId="3" fillId="0" borderId="0"/>
  </cellStyleXfs>
  <cellXfs count="123">
    <xf numFmtId="0" fontId="0" fillId="0" borderId="0" xfId="0"/>
    <xf numFmtId="0" fontId="1" fillId="0" borderId="1" xfId="0" applyFont="1" applyBorder="1" applyAlignment="1">
      <alignment horizontal="left" wrapText="1"/>
    </xf>
    <xf numFmtId="0" fontId="7" fillId="0" borderId="0" xfId="0" applyFont="1"/>
    <xf numFmtId="0" fontId="8" fillId="0" borderId="0" xfId="0" applyFont="1"/>
    <xf numFmtId="165" fontId="3" fillId="0" borderId="0" xfId="2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top" wrapText="1" inden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166" fontId="6" fillId="3" borderId="1" xfId="1" applyFont="1" applyFill="1" applyBorder="1" applyAlignment="1">
      <alignment horizontal="center"/>
    </xf>
    <xf numFmtId="166" fontId="4" fillId="0" borderId="0" xfId="1" applyFont="1" applyAlignment="1">
      <alignment horizontal="center"/>
    </xf>
    <xf numFmtId="166" fontId="4" fillId="0" borderId="0" xfId="1" applyFont="1" applyAlignment="1">
      <alignment horizontal="right"/>
    </xf>
    <xf numFmtId="0" fontId="0" fillId="6" borderId="0" xfId="0" applyFill="1"/>
    <xf numFmtId="165" fontId="4" fillId="0" borderId="0" xfId="2" applyFont="1"/>
    <xf numFmtId="165" fontId="10" fillId="5" borderId="1" xfId="2" applyFont="1" applyFill="1" applyBorder="1"/>
    <xf numFmtId="165" fontId="6" fillId="5" borderId="1" xfId="2" applyFont="1" applyFill="1" applyBorder="1"/>
    <xf numFmtId="168" fontId="13" fillId="8" borderId="1" xfId="0" applyNumberFormat="1" applyFont="1" applyFill="1" applyBorder="1" applyAlignment="1">
      <alignment horizontal="left" vertical="center"/>
    </xf>
    <xf numFmtId="2" fontId="13" fillId="8" borderId="1" xfId="0" applyNumberFormat="1" applyFont="1" applyFill="1" applyBorder="1" applyAlignment="1">
      <alignment vertical="center"/>
    </xf>
    <xf numFmtId="10" fontId="6" fillId="3" borderId="1" xfId="4" applyNumberFormat="1" applyFont="1" applyFill="1" applyBorder="1"/>
    <xf numFmtId="165" fontId="14" fillId="0" borderId="1" xfId="2" applyFont="1" applyBorder="1" applyAlignment="1">
      <alignment horizontal="right"/>
    </xf>
    <xf numFmtId="165" fontId="16" fillId="0" borderId="1" xfId="2" applyFont="1" applyBorder="1"/>
    <xf numFmtId="2" fontId="13" fillId="8" borderId="1" xfId="0" applyNumberFormat="1" applyFont="1" applyFill="1" applyBorder="1" applyAlignment="1">
      <alignment vertical="center" wrapText="1"/>
    </xf>
    <xf numFmtId="2" fontId="13" fillId="8" borderId="1" xfId="1" applyNumberFormat="1" applyFont="1" applyFill="1" applyBorder="1" applyAlignment="1">
      <alignment vertical="center"/>
    </xf>
    <xf numFmtId="0" fontId="13" fillId="8" borderId="1" xfId="0" applyFont="1" applyFill="1" applyBorder="1" applyAlignment="1">
      <alignment horizontal="left" vertical="center"/>
    </xf>
    <xf numFmtId="0" fontId="13" fillId="8" borderId="1" xfId="0" applyFont="1" applyFill="1" applyBorder="1" applyAlignment="1">
      <alignment vertical="center" wrapText="1"/>
    </xf>
    <xf numFmtId="0" fontId="13" fillId="8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center"/>
    </xf>
    <xf numFmtId="2" fontId="14" fillId="0" borderId="1" xfId="0" applyNumberFormat="1" applyFont="1" applyBorder="1" applyAlignment="1">
      <alignment horizontal="right"/>
    </xf>
    <xf numFmtId="168" fontId="13" fillId="8" borderId="1" xfId="0" applyNumberFormat="1" applyFont="1" applyFill="1" applyBorder="1" applyAlignment="1">
      <alignment horizontal="center" vertical="center"/>
    </xf>
    <xf numFmtId="169" fontId="14" fillId="0" borderId="1" xfId="0" applyNumberFormat="1" applyFont="1" applyBorder="1" applyAlignment="1">
      <alignment horizontal="right"/>
    </xf>
    <xf numFmtId="168" fontId="15" fillId="0" borderId="1" xfId="0" applyNumberFormat="1" applyFont="1" applyBorder="1" applyAlignment="1">
      <alignment vertical="center"/>
    </xf>
    <xf numFmtId="2" fontId="15" fillId="0" borderId="1" xfId="0" applyNumberFormat="1" applyFont="1" applyBorder="1" applyAlignment="1">
      <alignment vertical="center" wrapText="1"/>
    </xf>
    <xf numFmtId="168" fontId="15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vertical="center"/>
    </xf>
    <xf numFmtId="165" fontId="13" fillId="8" borderId="1" xfId="2" applyFont="1" applyFill="1" applyBorder="1" applyAlignment="1">
      <alignment vertical="center"/>
    </xf>
    <xf numFmtId="0" fontId="18" fillId="9" borderId="25" xfId="0" applyFont="1" applyFill="1" applyBorder="1" applyAlignment="1">
      <alignment horizontal="left" vertical="center"/>
    </xf>
    <xf numFmtId="0" fontId="18" fillId="9" borderId="26" xfId="0" applyFont="1" applyFill="1" applyBorder="1" applyAlignment="1">
      <alignment vertical="center" wrapText="1"/>
    </xf>
    <xf numFmtId="0" fontId="18" fillId="9" borderId="27" xfId="0" applyFont="1" applyFill="1" applyBorder="1" applyAlignment="1">
      <alignment horizontal="center" vertical="center"/>
    </xf>
    <xf numFmtId="168" fontId="17" fillId="0" borderId="28" xfId="0" applyNumberFormat="1" applyFont="1" applyBorder="1" applyAlignment="1">
      <alignment vertical="center"/>
    </xf>
    <xf numFmtId="168" fontId="18" fillId="9" borderId="24" xfId="0" applyNumberFormat="1" applyFont="1" applyFill="1" applyBorder="1" applyAlignment="1">
      <alignment horizontal="left" vertical="center"/>
    </xf>
    <xf numFmtId="2" fontId="18" fillId="9" borderId="24" xfId="0" applyNumberFormat="1" applyFont="1" applyFill="1" applyBorder="1" applyAlignment="1">
      <alignment vertical="center"/>
    </xf>
    <xf numFmtId="2" fontId="17" fillId="0" borderId="28" xfId="0" applyNumberFormat="1" applyFont="1" applyBorder="1" applyAlignment="1">
      <alignment vertical="center"/>
    </xf>
    <xf numFmtId="168" fontId="18" fillId="9" borderId="27" xfId="0" applyNumberFormat="1" applyFont="1" applyFill="1" applyBorder="1" applyAlignment="1">
      <alignment horizontal="center" vertical="center"/>
    </xf>
    <xf numFmtId="2" fontId="17" fillId="0" borderId="31" xfId="0" applyNumberFormat="1" applyFont="1" applyBorder="1" applyAlignment="1">
      <alignment vertical="center" wrapText="1"/>
    </xf>
    <xf numFmtId="2" fontId="18" fillId="9" borderId="24" xfId="0" applyNumberFormat="1" applyFont="1" applyFill="1" applyBorder="1" applyAlignment="1">
      <alignment vertical="center" wrapText="1"/>
    </xf>
    <xf numFmtId="2" fontId="17" fillId="0" borderId="32" xfId="0" applyNumberFormat="1" applyFont="1" applyBorder="1" applyAlignment="1">
      <alignment vertical="center" wrapText="1"/>
    </xf>
    <xf numFmtId="0" fontId="19" fillId="0" borderId="30" xfId="0" applyFont="1" applyBorder="1" applyAlignment="1">
      <alignment horizontal="left" wrapText="1"/>
    </xf>
    <xf numFmtId="0" fontId="19" fillId="0" borderId="37" xfId="0" applyFont="1" applyBorder="1" applyAlignment="1">
      <alignment horizontal="left" wrapText="1"/>
    </xf>
    <xf numFmtId="0" fontId="19" fillId="0" borderId="31" xfId="0" applyFont="1" applyBorder="1" applyAlignment="1">
      <alignment horizontal="left" wrapText="1"/>
    </xf>
    <xf numFmtId="0" fontId="19" fillId="0" borderId="28" xfId="0" applyFont="1" applyBorder="1" applyAlignment="1">
      <alignment horizontal="left" wrapText="1"/>
    </xf>
    <xf numFmtId="0" fontId="19" fillId="0" borderId="25" xfId="0" applyFont="1" applyBorder="1" applyAlignment="1">
      <alignment horizontal="left" wrapText="1"/>
    </xf>
    <xf numFmtId="0" fontId="19" fillId="0" borderId="29" xfId="0" applyFont="1" applyBorder="1" applyAlignment="1">
      <alignment horizontal="left" wrapText="1"/>
    </xf>
    <xf numFmtId="0" fontId="19" fillId="0" borderId="38" xfId="0" applyFont="1" applyBorder="1" applyAlignment="1">
      <alignment horizontal="left" wrapText="1"/>
    </xf>
    <xf numFmtId="0" fontId="19" fillId="0" borderId="39" xfId="0" applyFont="1" applyBorder="1" applyAlignment="1">
      <alignment horizontal="left" wrapText="1"/>
    </xf>
    <xf numFmtId="0" fontId="19" fillId="0" borderId="40" xfId="0" applyFont="1" applyBorder="1" applyAlignment="1">
      <alignment horizontal="left" wrapText="1"/>
    </xf>
    <xf numFmtId="0" fontId="19" fillId="0" borderId="41" xfId="0" applyFont="1" applyBorder="1" applyAlignment="1">
      <alignment horizontal="left" wrapText="1"/>
    </xf>
    <xf numFmtId="0" fontId="19" fillId="0" borderId="42" xfId="0" applyFont="1" applyBorder="1" applyAlignment="1">
      <alignment horizontal="left" wrapText="1"/>
    </xf>
    <xf numFmtId="0" fontId="1" fillId="0" borderId="39" xfId="0" applyFont="1" applyBorder="1" applyAlignment="1">
      <alignment horizontal="left" wrapText="1"/>
    </xf>
    <xf numFmtId="0" fontId="19" fillId="0" borderId="33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168" fontId="17" fillId="0" borderId="45" xfId="0" applyNumberFormat="1" applyFont="1" applyBorder="1" applyAlignment="1">
      <alignment horizontal="center" vertical="center"/>
    </xf>
    <xf numFmtId="2" fontId="18" fillId="9" borderId="34" xfId="0" applyNumberFormat="1" applyFont="1" applyFill="1" applyBorder="1" applyAlignment="1">
      <alignment vertical="center"/>
    </xf>
    <xf numFmtId="2" fontId="13" fillId="9" borderId="1" xfId="0" applyNumberFormat="1" applyFont="1" applyFill="1" applyBorder="1" applyAlignment="1">
      <alignment vertical="center"/>
    </xf>
    <xf numFmtId="165" fontId="15" fillId="0" borderId="1" xfId="2" applyFont="1" applyBorder="1" applyAlignment="1">
      <alignment vertical="center"/>
    </xf>
    <xf numFmtId="2" fontId="20" fillId="8" borderId="1" xfId="1" applyNumberFormat="1" applyFont="1" applyFill="1" applyBorder="1" applyAlignment="1">
      <alignment vertical="center"/>
    </xf>
    <xf numFmtId="165" fontId="20" fillId="8" borderId="1" xfId="2" applyFont="1" applyFill="1" applyBorder="1" applyAlignment="1">
      <alignment vertical="center"/>
    </xf>
    <xf numFmtId="2" fontId="21" fillId="0" borderId="1" xfId="0" applyNumberFormat="1" applyFont="1" applyBorder="1" applyAlignment="1">
      <alignment horizontal="right"/>
    </xf>
    <xf numFmtId="165" fontId="21" fillId="0" borderId="20" xfId="2" applyFont="1" applyBorder="1" applyAlignment="1">
      <alignment horizontal="right"/>
    </xf>
    <xf numFmtId="165" fontId="21" fillId="0" borderId="1" xfId="2" applyFont="1" applyBorder="1" applyAlignment="1">
      <alignment horizontal="right"/>
    </xf>
    <xf numFmtId="165" fontId="22" fillId="0" borderId="1" xfId="2" applyFont="1" applyBorder="1"/>
    <xf numFmtId="165" fontId="21" fillId="0" borderId="21" xfId="2" applyFont="1" applyBorder="1" applyAlignment="1">
      <alignment horizontal="right"/>
    </xf>
    <xf numFmtId="165" fontId="20" fillId="8" borderId="7" xfId="2" applyFont="1" applyFill="1" applyBorder="1" applyAlignment="1">
      <alignment vertical="center"/>
    </xf>
    <xf numFmtId="165" fontId="21" fillId="0" borderId="22" xfId="2" applyFont="1" applyBorder="1" applyAlignment="1">
      <alignment horizontal="right"/>
    </xf>
    <xf numFmtId="165" fontId="21" fillId="0" borderId="18" xfId="2" applyFont="1" applyBorder="1" applyAlignment="1">
      <alignment horizontal="right"/>
    </xf>
    <xf numFmtId="165" fontId="21" fillId="0" borderId="23" xfId="2" applyFont="1" applyBorder="1" applyAlignment="1">
      <alignment horizontal="right"/>
    </xf>
    <xf numFmtId="165" fontId="21" fillId="0" borderId="8" xfId="2" applyFont="1" applyBorder="1" applyAlignment="1">
      <alignment horizontal="right"/>
    </xf>
    <xf numFmtId="169" fontId="21" fillId="0" borderId="1" xfId="0" applyNumberFormat="1" applyFont="1" applyBorder="1" applyAlignment="1">
      <alignment horizontal="right"/>
    </xf>
    <xf numFmtId="2" fontId="23" fillId="0" borderId="1" xfId="0" applyNumberFormat="1" applyFont="1" applyBorder="1" applyAlignment="1">
      <alignment vertical="center"/>
    </xf>
    <xf numFmtId="165" fontId="23" fillId="0" borderId="18" xfId="2" applyFont="1" applyBorder="1" applyAlignment="1">
      <alignment vertical="center"/>
    </xf>
    <xf numFmtId="165" fontId="23" fillId="0" borderId="23" xfId="2" applyFont="1" applyBorder="1" applyAlignment="1">
      <alignment vertical="center"/>
    </xf>
    <xf numFmtId="166" fontId="6" fillId="3" borderId="5" xfId="1" applyFont="1" applyFill="1" applyBorder="1" applyAlignment="1">
      <alignment horizontal="center"/>
    </xf>
    <xf numFmtId="166" fontId="6" fillId="3" borderId="7" xfId="1" applyFont="1" applyFill="1" applyBorder="1" applyAlignment="1">
      <alignment horizontal="center"/>
    </xf>
    <xf numFmtId="165" fontId="5" fillId="4" borderId="8" xfId="2" applyFont="1" applyFill="1" applyBorder="1" applyAlignment="1">
      <alignment horizontal="center" vertical="center" wrapText="1"/>
    </xf>
    <xf numFmtId="165" fontId="5" fillId="4" borderId="1" xfId="2" applyFont="1" applyFill="1" applyBorder="1" applyAlignment="1">
      <alignment horizontal="center" vertical="center" wrapText="1"/>
    </xf>
    <xf numFmtId="165" fontId="11" fillId="4" borderId="18" xfId="2" applyFont="1" applyFill="1" applyBorder="1" applyAlignment="1">
      <alignment horizontal="center" wrapText="1"/>
    </xf>
    <xf numFmtId="165" fontId="11" fillId="4" borderId="8" xfId="2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6" fontId="5" fillId="4" borderId="8" xfId="1" applyFont="1" applyFill="1" applyBorder="1" applyAlignment="1">
      <alignment horizontal="center" vertical="center"/>
    </xf>
    <xf numFmtId="166" fontId="5" fillId="4" borderId="1" xfId="1" applyFont="1" applyFill="1" applyBorder="1" applyAlignment="1">
      <alignment horizontal="center" vertical="center"/>
    </xf>
    <xf numFmtId="166" fontId="11" fillId="4" borderId="8" xfId="1" applyFont="1" applyFill="1" applyBorder="1" applyAlignment="1">
      <alignment horizontal="center" vertical="center" wrapText="1"/>
    </xf>
    <xf numFmtId="166" fontId="11" fillId="4" borderId="1" xfId="1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166" fontId="12" fillId="3" borderId="2" xfId="1" applyFont="1" applyFill="1" applyBorder="1" applyAlignment="1">
      <alignment horizontal="center"/>
    </xf>
    <xf numFmtId="166" fontId="12" fillId="3" borderId="3" xfId="1" applyFont="1" applyFill="1" applyBorder="1" applyAlignment="1">
      <alignment horizontal="center"/>
    </xf>
    <xf numFmtId="166" fontId="12" fillId="3" borderId="4" xfId="1" applyFont="1" applyFill="1" applyBorder="1" applyAlignment="1">
      <alignment horizontal="center"/>
    </xf>
    <xf numFmtId="165" fontId="12" fillId="7" borderId="9" xfId="2" applyFont="1" applyFill="1" applyBorder="1" applyAlignment="1">
      <alignment horizontal="center" vertical="center"/>
    </xf>
    <xf numFmtId="165" fontId="12" fillId="7" borderId="10" xfId="2" applyFont="1" applyFill="1" applyBorder="1" applyAlignment="1">
      <alignment horizontal="center" vertical="center"/>
    </xf>
    <xf numFmtId="165" fontId="12" fillId="7" borderId="17" xfId="2" applyFont="1" applyFill="1" applyBorder="1" applyAlignment="1">
      <alignment horizontal="center" vertical="center"/>
    </xf>
    <xf numFmtId="165" fontId="12" fillId="7" borderId="19" xfId="2" applyFont="1" applyFill="1" applyBorder="1" applyAlignment="1">
      <alignment horizontal="center" vertical="center"/>
    </xf>
    <xf numFmtId="165" fontId="12" fillId="7" borderId="11" xfId="2" applyFont="1" applyFill="1" applyBorder="1" applyAlignment="1">
      <alignment horizontal="center" vertical="center"/>
    </xf>
    <xf numFmtId="165" fontId="12" fillId="7" borderId="12" xfId="2" applyFont="1" applyFill="1" applyBorder="1" applyAlignment="1">
      <alignment horizontal="center" vertical="center"/>
    </xf>
    <xf numFmtId="166" fontId="12" fillId="2" borderId="9" xfId="1" applyFont="1" applyFill="1" applyBorder="1" applyAlignment="1">
      <alignment horizontal="center" vertical="center" wrapText="1"/>
    </xf>
    <xf numFmtId="166" fontId="12" fillId="2" borderId="15" xfId="1" applyFont="1" applyFill="1" applyBorder="1" applyAlignment="1">
      <alignment horizontal="center" vertical="center" wrapText="1"/>
    </xf>
    <xf numFmtId="166" fontId="12" fillId="2" borderId="10" xfId="1" applyFont="1" applyFill="1" applyBorder="1" applyAlignment="1">
      <alignment horizontal="center" vertical="center" wrapText="1"/>
    </xf>
    <xf numFmtId="166" fontId="12" fillId="2" borderId="11" xfId="1" applyFont="1" applyFill="1" applyBorder="1" applyAlignment="1">
      <alignment horizontal="center" vertical="center" wrapText="1"/>
    </xf>
    <xf numFmtId="166" fontId="12" fillId="2" borderId="16" xfId="1" applyFont="1" applyFill="1" applyBorder="1" applyAlignment="1">
      <alignment horizontal="center" vertical="center" wrapText="1"/>
    </xf>
    <xf numFmtId="166" fontId="12" fillId="2" borderId="12" xfId="1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</cellXfs>
  <cellStyles count="6">
    <cellStyle name="Moeda" xfId="2" builtinId="4"/>
    <cellStyle name="Normal" xfId="0" builtinId="0"/>
    <cellStyle name="Normal 2" xfId="3"/>
    <cellStyle name="Normal 2 2" xfId="5"/>
    <cellStyle name="Porcentagem" xfId="4" builtinId="5"/>
    <cellStyle name="Vírgula" xfId="1" builtinId="3"/>
  </cellStyles>
  <dxfs count="50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eu%20Drive\LICITA&#199;&#213;ES\MURIBECA\TP%202023.01%20-%20CONSTRU&#199;&#195;O%20DE%20SALAS%20DE%20AULA%20EM%20ESCOLAS%20-%20rev\SOLLO\comparativatp%20manoel%20rozen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</sheetNames>
    <sheetDataSet>
      <sheetData sheetId="0">
        <row r="24">
          <cell r="B24" t="str">
            <v>Camada impermeabilizadora, espessura = 5,0cm, c/ concreto fck = 15mpa</v>
          </cell>
        </row>
        <row r="25">
          <cell r="B25" t="str">
            <v>Piso alta resistencia, branco, e=12mm, aplicado com juntas, polido até o esmeril 400 e encerado, exclusive argamassa de regualrização</v>
          </cell>
        </row>
        <row r="26">
          <cell r="B26" t="str">
            <v>Piso em concreto simples desempolado, fck = 15 MPa, e = 7 cm - Não inclui formas para juntas de concretagem</v>
          </cell>
        </row>
        <row r="28">
          <cell r="B28" t="str">
            <v>Alvenaria bloco cerâmico vedação, 9x19x24cm, e=9cm, com argamassa t5 - 1:2:8 (cimento/cal/areia), junta=1cm - Rev.09</v>
          </cell>
        </row>
        <row r="29">
          <cell r="B29" t="str">
            <v>Cintas e vergas em concreto armado pré-moldado fck=15 mpa, seção 9x12cm</v>
          </cell>
        </row>
        <row r="31">
          <cell r="B31" t="str">
            <v>Chapisco em parede com argamassa traço t1 - 1:3 (cimento / areia) - Revisado 08/2015</v>
          </cell>
        </row>
        <row r="32">
          <cell r="B32" t="str">
            <v>Reboco especial de parede 2cm com argamassa traço t1 - 1:3 (cimento / areia)</v>
          </cell>
        </row>
        <row r="34">
          <cell r="B34" t="str">
            <v>Porta em madeira compensada (canela), lisa, semi-ôca, 0.90 x 2.10 m, inclusive batentes e ferragens</v>
          </cell>
        </row>
        <row r="35">
          <cell r="B35" t="str">
            <v>Janela em alumínio, cor N/P/B, tipo moldura-vidro, max-ar, exclusive vidro</v>
          </cell>
        </row>
        <row r="36">
          <cell r="B36" t="str">
            <v>Vidro liso incolor 4mm - Rev 01_10/2021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8"/>
  <sheetViews>
    <sheetView tabSelected="1" view="pageBreakPreview" topLeftCell="A115" zoomScaleNormal="100" zoomScaleSheetLayoutView="100" workbookViewId="0">
      <selection activeCell="D119" sqref="D119:F119"/>
    </sheetView>
  </sheetViews>
  <sheetFormatPr defaultColWidth="9.140625" defaultRowHeight="15"/>
  <cols>
    <col min="1" max="1" width="9.5703125" style="7" customWidth="1"/>
    <col min="2" max="2" width="55.7109375" style="8" customWidth="1"/>
    <col min="3" max="3" width="8" style="10" customWidth="1"/>
    <col min="4" max="5" width="12.5703125" style="11" customWidth="1"/>
    <col min="6" max="6" width="12.28515625" style="13" bestFit="1" customWidth="1"/>
    <col min="7" max="7" width="15.140625" style="13" customWidth="1"/>
    <col min="8" max="8" width="14.42578125" style="13" bestFit="1" customWidth="1"/>
  </cols>
  <sheetData>
    <row r="1" spans="1:8" ht="12.75" customHeight="1" thickBot="1">
      <c r="A1" s="99" t="s">
        <v>22</v>
      </c>
      <c r="B1" s="100"/>
      <c r="C1" s="103" t="s">
        <v>65</v>
      </c>
      <c r="D1" s="104"/>
      <c r="E1" s="104"/>
      <c r="F1" s="105"/>
      <c r="G1" s="106" t="s">
        <v>66</v>
      </c>
      <c r="H1" s="107"/>
    </row>
    <row r="2" spans="1:8" ht="20.25" customHeight="1" thickBot="1">
      <c r="A2" s="101"/>
      <c r="B2" s="102"/>
      <c r="C2" s="112" t="s">
        <v>49</v>
      </c>
      <c r="D2" s="113"/>
      <c r="E2" s="113"/>
      <c r="F2" s="114"/>
      <c r="G2" s="108"/>
      <c r="H2" s="109"/>
    </row>
    <row r="3" spans="1:8" ht="22.5" customHeight="1" thickBot="1">
      <c r="A3" s="118" t="s">
        <v>64</v>
      </c>
      <c r="B3" s="119"/>
      <c r="C3" s="115"/>
      <c r="D3" s="116"/>
      <c r="E3" s="116"/>
      <c r="F3" s="117"/>
      <c r="G3" s="110"/>
      <c r="H3" s="111"/>
    </row>
    <row r="4" spans="1:8" ht="12.75" customHeight="1">
      <c r="A4" s="91" t="s">
        <v>0</v>
      </c>
      <c r="B4" s="93" t="s">
        <v>16</v>
      </c>
      <c r="C4" s="95" t="s">
        <v>1</v>
      </c>
      <c r="D4" s="97" t="s">
        <v>18</v>
      </c>
      <c r="E4" s="97" t="s">
        <v>19</v>
      </c>
      <c r="F4" s="87" t="s">
        <v>17</v>
      </c>
      <c r="G4" s="89" t="s">
        <v>21</v>
      </c>
      <c r="H4" s="89" t="s">
        <v>20</v>
      </c>
    </row>
    <row r="5" spans="1:8">
      <c r="A5" s="92"/>
      <c r="B5" s="94"/>
      <c r="C5" s="96"/>
      <c r="D5" s="98"/>
      <c r="E5" s="98"/>
      <c r="F5" s="88"/>
      <c r="G5" s="90"/>
      <c r="H5" s="90"/>
    </row>
    <row r="6" spans="1:8">
      <c r="A6" s="122"/>
      <c r="B6" s="120"/>
      <c r="C6" s="120"/>
      <c r="D6" s="120"/>
      <c r="E6" s="120"/>
      <c r="F6" s="121"/>
      <c r="G6" s="14">
        <f>G7+G63</f>
        <v>353130.68860800005</v>
      </c>
      <c r="H6" s="14">
        <f>H7+H63</f>
        <v>353130.68860800005</v>
      </c>
    </row>
    <row r="7" spans="1:8">
      <c r="A7" s="23" t="s">
        <v>2</v>
      </c>
      <c r="B7" s="24" t="s">
        <v>124</v>
      </c>
      <c r="C7" s="25"/>
      <c r="D7" s="22"/>
      <c r="E7" s="22"/>
      <c r="F7" s="22"/>
      <c r="G7" s="35">
        <f>SUM(G8:G62)</f>
        <v>192444.32420800001</v>
      </c>
      <c r="H7" s="35">
        <f>SUM(H8:H62)</f>
        <v>192444.32420800001</v>
      </c>
    </row>
    <row r="8" spans="1:8" s="12" customFormat="1">
      <c r="A8" s="23" t="s">
        <v>23</v>
      </c>
      <c r="B8" s="24" t="s">
        <v>24</v>
      </c>
      <c r="C8" s="25"/>
      <c r="D8" s="22"/>
      <c r="E8" s="69"/>
      <c r="F8" s="69"/>
      <c r="G8" s="70"/>
      <c r="H8" s="69"/>
    </row>
    <row r="9" spans="1:8">
      <c r="A9" s="26" t="s">
        <v>25</v>
      </c>
      <c r="B9" s="26" t="s">
        <v>3</v>
      </c>
      <c r="C9" s="27" t="s">
        <v>4</v>
      </c>
      <c r="D9" s="28">
        <v>30</v>
      </c>
      <c r="E9" s="71">
        <v>30</v>
      </c>
      <c r="F9" s="72">
        <v>116.22</v>
      </c>
      <c r="G9" s="73">
        <f>E9*F9</f>
        <v>3486.6</v>
      </c>
      <c r="H9" s="74">
        <f>D9*F9</f>
        <v>3486.6</v>
      </c>
    </row>
    <row r="10" spans="1:8">
      <c r="A10" s="26" t="s">
        <v>71</v>
      </c>
      <c r="B10" s="26" t="s">
        <v>5</v>
      </c>
      <c r="C10" s="27" t="s">
        <v>4</v>
      </c>
      <c r="D10" s="28">
        <v>100</v>
      </c>
      <c r="E10" s="71">
        <v>100</v>
      </c>
      <c r="F10" s="75">
        <v>33.71</v>
      </c>
      <c r="G10" s="73">
        <f t="shared" ref="G10:G73" si="0">E10*F10</f>
        <v>3371</v>
      </c>
      <c r="H10" s="74">
        <f t="shared" ref="H10:H73" si="1">D10*F10</f>
        <v>3371</v>
      </c>
    </row>
    <row r="11" spans="1:8">
      <c r="A11" s="16" t="s">
        <v>26</v>
      </c>
      <c r="B11" s="17" t="s">
        <v>72</v>
      </c>
      <c r="C11" s="29"/>
      <c r="D11" s="22"/>
      <c r="E11" s="69"/>
      <c r="F11" s="76"/>
      <c r="G11" s="70"/>
      <c r="H11" s="69"/>
    </row>
    <row r="12" spans="1:8" ht="39">
      <c r="A12" s="26" t="s">
        <v>27</v>
      </c>
      <c r="B12" s="26" t="s">
        <v>73</v>
      </c>
      <c r="C12" s="27" t="s">
        <v>10</v>
      </c>
      <c r="D12" s="28">
        <v>1</v>
      </c>
      <c r="E12" s="71">
        <v>1</v>
      </c>
      <c r="F12" s="72">
        <v>901.99</v>
      </c>
      <c r="G12" s="73">
        <f t="shared" si="0"/>
        <v>901.99</v>
      </c>
      <c r="H12" s="74">
        <f t="shared" si="1"/>
        <v>901.99</v>
      </c>
    </row>
    <row r="13" spans="1:8" ht="26.25">
      <c r="A13" s="26" t="s">
        <v>74</v>
      </c>
      <c r="B13" s="26" t="s">
        <v>75</v>
      </c>
      <c r="C13" s="27" t="s">
        <v>6</v>
      </c>
      <c r="D13" s="28">
        <v>171</v>
      </c>
      <c r="E13" s="71">
        <v>171</v>
      </c>
      <c r="F13" s="77">
        <v>4.53</v>
      </c>
      <c r="G13" s="73">
        <f t="shared" si="0"/>
        <v>774.63</v>
      </c>
      <c r="H13" s="74">
        <f t="shared" si="1"/>
        <v>774.63</v>
      </c>
    </row>
    <row r="14" spans="1:8" ht="26.25">
      <c r="A14" s="26" t="s">
        <v>76</v>
      </c>
      <c r="B14" s="26" t="s">
        <v>77</v>
      </c>
      <c r="C14" s="27" t="s">
        <v>6</v>
      </c>
      <c r="D14" s="28">
        <v>171</v>
      </c>
      <c r="E14" s="71">
        <v>171</v>
      </c>
      <c r="F14" s="77">
        <v>8.01</v>
      </c>
      <c r="G14" s="73">
        <f t="shared" si="0"/>
        <v>1369.71</v>
      </c>
      <c r="H14" s="74">
        <f t="shared" si="1"/>
        <v>1369.71</v>
      </c>
    </row>
    <row r="15" spans="1:8" ht="26.25">
      <c r="A15" s="26" t="s">
        <v>78</v>
      </c>
      <c r="B15" s="26" t="s">
        <v>32</v>
      </c>
      <c r="C15" s="27" t="s">
        <v>9</v>
      </c>
      <c r="D15" s="28">
        <v>18.295200000000001</v>
      </c>
      <c r="E15" s="71">
        <v>18.295200000000001</v>
      </c>
      <c r="F15" s="78">
        <v>55.06</v>
      </c>
      <c r="G15" s="73">
        <f t="shared" si="0"/>
        <v>1007.3337120000001</v>
      </c>
      <c r="H15" s="74">
        <f t="shared" si="1"/>
        <v>1007.3337120000001</v>
      </c>
    </row>
    <row r="16" spans="1:8" ht="39">
      <c r="A16" s="26" t="s">
        <v>79</v>
      </c>
      <c r="B16" s="26" t="s">
        <v>67</v>
      </c>
      <c r="C16" s="27" t="s">
        <v>9</v>
      </c>
      <c r="D16" s="28">
        <v>8.9263999999999992</v>
      </c>
      <c r="E16" s="71">
        <v>8.9263999999999992</v>
      </c>
      <c r="F16" s="79">
        <v>16.600000000000001</v>
      </c>
      <c r="G16" s="73">
        <f t="shared" si="0"/>
        <v>148.17823999999999</v>
      </c>
      <c r="H16" s="74">
        <f t="shared" si="1"/>
        <v>148.17823999999999</v>
      </c>
    </row>
    <row r="17" spans="1:8">
      <c r="A17" s="26" t="s">
        <v>80</v>
      </c>
      <c r="B17" s="26" t="s">
        <v>8</v>
      </c>
      <c r="C17" s="27" t="s">
        <v>6</v>
      </c>
      <c r="D17" s="28">
        <v>171</v>
      </c>
      <c r="E17" s="71">
        <v>171</v>
      </c>
      <c r="F17" s="75">
        <v>5.29</v>
      </c>
      <c r="G17" s="73">
        <f t="shared" si="0"/>
        <v>904.59</v>
      </c>
      <c r="H17" s="74">
        <f t="shared" si="1"/>
        <v>904.59</v>
      </c>
    </row>
    <row r="18" spans="1:8">
      <c r="A18" s="16" t="s">
        <v>28</v>
      </c>
      <c r="B18" s="17" t="s">
        <v>50</v>
      </c>
      <c r="C18" s="29"/>
      <c r="D18" s="22"/>
      <c r="E18" s="69"/>
      <c r="F18" s="76"/>
      <c r="G18" s="70"/>
      <c r="H18" s="69"/>
    </row>
    <row r="19" spans="1:8">
      <c r="A19" s="26" t="s">
        <v>12</v>
      </c>
      <c r="B19" s="26" t="s">
        <v>51</v>
      </c>
      <c r="C19" s="27" t="s">
        <v>9</v>
      </c>
      <c r="D19" s="28">
        <v>0.224</v>
      </c>
      <c r="E19" s="71">
        <v>0.224</v>
      </c>
      <c r="F19" s="72">
        <v>666.03</v>
      </c>
      <c r="G19" s="73">
        <f t="shared" si="0"/>
        <v>149.19072</v>
      </c>
      <c r="H19" s="74">
        <f t="shared" si="1"/>
        <v>149.19072</v>
      </c>
    </row>
    <row r="20" spans="1:8" ht="39">
      <c r="A20" s="26" t="s">
        <v>13</v>
      </c>
      <c r="B20" s="26" t="s">
        <v>60</v>
      </c>
      <c r="C20" s="27" t="s">
        <v>9</v>
      </c>
      <c r="D20" s="28">
        <v>1.9712000000000001</v>
      </c>
      <c r="E20" s="71">
        <v>1.9712000000000001</v>
      </c>
      <c r="F20" s="77">
        <v>2836.42</v>
      </c>
      <c r="G20" s="73">
        <f t="shared" si="0"/>
        <v>5591.1511040000005</v>
      </c>
      <c r="H20" s="74">
        <f t="shared" si="1"/>
        <v>5591.1511040000005</v>
      </c>
    </row>
    <row r="21" spans="1:8" ht="39">
      <c r="A21" s="26" t="s">
        <v>52</v>
      </c>
      <c r="B21" s="26" t="s">
        <v>68</v>
      </c>
      <c r="C21" s="27" t="s">
        <v>9</v>
      </c>
      <c r="D21" s="28">
        <v>7.3975999999999997</v>
      </c>
      <c r="E21" s="71">
        <v>7.3975999999999997</v>
      </c>
      <c r="F21" s="77">
        <v>560.94000000000005</v>
      </c>
      <c r="G21" s="73">
        <f t="shared" si="0"/>
        <v>4149.6097440000003</v>
      </c>
      <c r="H21" s="74">
        <f t="shared" si="1"/>
        <v>4149.6097440000003</v>
      </c>
    </row>
    <row r="22" spans="1:8" ht="26.25">
      <c r="A22" s="26" t="s">
        <v>54</v>
      </c>
      <c r="B22" s="26" t="s">
        <v>81</v>
      </c>
      <c r="C22" s="27" t="s">
        <v>7</v>
      </c>
      <c r="D22" s="28">
        <v>61.639200000000002</v>
      </c>
      <c r="E22" s="71">
        <v>61.639200000000002</v>
      </c>
      <c r="F22" s="80">
        <v>32.74</v>
      </c>
      <c r="G22" s="73">
        <f t="shared" si="0"/>
        <v>2018.0674080000001</v>
      </c>
      <c r="H22" s="74">
        <f t="shared" si="1"/>
        <v>2018.0674080000001</v>
      </c>
    </row>
    <row r="23" spans="1:8">
      <c r="A23" s="16" t="s">
        <v>29</v>
      </c>
      <c r="B23" s="17" t="s">
        <v>82</v>
      </c>
      <c r="C23" s="29"/>
      <c r="D23" s="22"/>
      <c r="E23" s="69"/>
      <c r="F23" s="76"/>
      <c r="G23" s="70"/>
      <c r="H23" s="69"/>
    </row>
    <row r="24" spans="1:8" ht="39">
      <c r="A24" s="26" t="s">
        <v>14</v>
      </c>
      <c r="B24" s="26" t="s">
        <v>60</v>
      </c>
      <c r="C24" s="27" t="s">
        <v>9</v>
      </c>
      <c r="D24" s="30">
        <v>2.6095999999999999</v>
      </c>
      <c r="E24" s="81">
        <v>2.6095999999999999</v>
      </c>
      <c r="F24" s="72">
        <v>2836.42</v>
      </c>
      <c r="G24" s="73">
        <f t="shared" si="0"/>
        <v>7401.9216319999996</v>
      </c>
      <c r="H24" s="74">
        <f t="shared" si="1"/>
        <v>7401.9216319999996</v>
      </c>
    </row>
    <row r="25" spans="1:8" ht="26.25">
      <c r="A25" s="26" t="s">
        <v>53</v>
      </c>
      <c r="B25" s="26" t="s">
        <v>56</v>
      </c>
      <c r="C25" s="27" t="s">
        <v>7</v>
      </c>
      <c r="D25" s="30">
        <v>61.975200000000001</v>
      </c>
      <c r="E25" s="81">
        <v>61.975200000000001</v>
      </c>
      <c r="F25" s="75">
        <v>29.67</v>
      </c>
      <c r="G25" s="73">
        <f t="shared" si="0"/>
        <v>1838.8041840000001</v>
      </c>
      <c r="H25" s="74">
        <f t="shared" si="1"/>
        <v>1838.8041840000001</v>
      </c>
    </row>
    <row r="26" spans="1:8">
      <c r="A26" s="16" t="s">
        <v>30</v>
      </c>
      <c r="B26" s="21" t="s">
        <v>11</v>
      </c>
      <c r="C26" s="29"/>
      <c r="D26" s="22"/>
      <c r="E26" s="69"/>
      <c r="F26" s="76"/>
      <c r="G26" s="70"/>
      <c r="H26" s="69"/>
    </row>
    <row r="27" spans="1:8" ht="25.5">
      <c r="A27" s="31" t="s">
        <v>31</v>
      </c>
      <c r="B27" s="32" t="str">
        <f>[1]Planilha1!$B$24</f>
        <v>Camada impermeabilizadora, espessura = 5,0cm, c/ concreto fck = 15mpa</v>
      </c>
      <c r="C27" s="33" t="s">
        <v>6</v>
      </c>
      <c r="D27" s="34">
        <v>155.0752</v>
      </c>
      <c r="E27" s="82">
        <v>155.0752</v>
      </c>
      <c r="F27" s="83">
        <v>28.29</v>
      </c>
      <c r="G27" s="73">
        <f t="shared" si="0"/>
        <v>4387.0774080000001</v>
      </c>
      <c r="H27" s="74">
        <f t="shared" si="1"/>
        <v>4387.0774080000001</v>
      </c>
    </row>
    <row r="28" spans="1:8" ht="38.25">
      <c r="A28" s="31" t="s">
        <v>33</v>
      </c>
      <c r="B28" s="32" t="str">
        <f>[1]Planilha1!$B$25</f>
        <v>Piso alta resistencia, branco, e=12mm, aplicado com juntas, polido até o esmeril 400 e encerado, exclusive argamassa de regualrização</v>
      </c>
      <c r="C28" s="33" t="s">
        <v>6</v>
      </c>
      <c r="D28" s="34">
        <v>155.0752</v>
      </c>
      <c r="E28" s="82">
        <v>155.0752</v>
      </c>
      <c r="F28" s="84">
        <v>104.31</v>
      </c>
      <c r="G28" s="73">
        <f t="shared" si="0"/>
        <v>16175.894112</v>
      </c>
      <c r="H28" s="74">
        <f t="shared" si="1"/>
        <v>16175.894112</v>
      </c>
    </row>
    <row r="29" spans="1:8" ht="25.5">
      <c r="A29" s="31" t="s">
        <v>34</v>
      </c>
      <c r="B29" s="32" t="str">
        <f>[1]Planilha1!$B$26</f>
        <v>Piso em concreto simples desempolado, fck = 15 MPa, e = 7 cm - Não inclui formas para juntas de concretagem</v>
      </c>
      <c r="C29" s="33" t="s">
        <v>6</v>
      </c>
      <c r="D29" s="34">
        <v>21.302399999999999</v>
      </c>
      <c r="E29" s="82">
        <v>21.302399999999999</v>
      </c>
      <c r="F29" s="84">
        <v>52.34</v>
      </c>
      <c r="G29" s="73">
        <f t="shared" si="0"/>
        <v>1114.9676159999999</v>
      </c>
      <c r="H29" s="74">
        <f t="shared" si="1"/>
        <v>1114.9676159999999</v>
      </c>
    </row>
    <row r="30" spans="1:8">
      <c r="A30" s="16" t="s">
        <v>83</v>
      </c>
      <c r="B30" s="21" t="s">
        <v>84</v>
      </c>
      <c r="C30" s="29"/>
      <c r="D30" s="22"/>
      <c r="E30" s="69"/>
      <c r="F30" s="76"/>
      <c r="G30" s="70"/>
      <c r="H30" s="69"/>
    </row>
    <row r="31" spans="1:8" ht="25.5">
      <c r="A31" s="31" t="s">
        <v>35</v>
      </c>
      <c r="B31" s="32" t="str">
        <f>[1]Planilha1!$B$28</f>
        <v>Alvenaria bloco cerâmico vedação, 9x19x24cm, e=9cm, com argamassa t5 - 1:2:8 (cimento/cal/areia), junta=1cm - Rev.09</v>
      </c>
      <c r="C31" s="33" t="s">
        <v>6</v>
      </c>
      <c r="D31" s="34">
        <v>200.2</v>
      </c>
      <c r="E31" s="82">
        <v>200.2</v>
      </c>
      <c r="F31" s="83">
        <v>49.85</v>
      </c>
      <c r="G31" s="73">
        <f t="shared" si="0"/>
        <v>9979.9699999999993</v>
      </c>
      <c r="H31" s="74">
        <f t="shared" si="1"/>
        <v>9979.9699999999993</v>
      </c>
    </row>
    <row r="32" spans="1:8" ht="25.5">
      <c r="A32" s="31" t="s">
        <v>36</v>
      </c>
      <c r="B32" s="32" t="str">
        <f>[1]Planilha1!$B$29</f>
        <v>Cintas e vergas em concreto armado pré-moldado fck=15 mpa, seção 9x12cm</v>
      </c>
      <c r="C32" s="33" t="s">
        <v>69</v>
      </c>
      <c r="D32" s="34">
        <v>39.423999999999999</v>
      </c>
      <c r="E32" s="82">
        <v>39.423999999999999</v>
      </c>
      <c r="F32" s="84">
        <v>52.5</v>
      </c>
      <c r="G32" s="73">
        <f t="shared" si="0"/>
        <v>2069.7599999999998</v>
      </c>
      <c r="H32" s="74">
        <f t="shared" si="1"/>
        <v>2069.7599999999998</v>
      </c>
    </row>
    <row r="33" spans="1:8">
      <c r="A33" s="16" t="s">
        <v>85</v>
      </c>
      <c r="B33" s="21" t="s">
        <v>84</v>
      </c>
      <c r="C33" s="29"/>
      <c r="D33" s="22"/>
      <c r="E33" s="69"/>
      <c r="F33" s="76"/>
      <c r="G33" s="70"/>
      <c r="H33" s="69"/>
    </row>
    <row r="34" spans="1:8" ht="25.5">
      <c r="A34" s="31" t="s">
        <v>37</v>
      </c>
      <c r="B34" s="32" t="str">
        <f>[1]Planilha1!$B$31</f>
        <v>Chapisco em parede com argamassa traço t1 - 1:3 (cimento / areia) - Revisado 08/2015</v>
      </c>
      <c r="C34" s="33" t="s">
        <v>6</v>
      </c>
      <c r="D34" s="34">
        <v>399.84</v>
      </c>
      <c r="E34" s="82">
        <v>399.84</v>
      </c>
      <c r="F34" s="83">
        <v>7.28</v>
      </c>
      <c r="G34" s="73">
        <f t="shared" si="0"/>
        <v>2910.8352</v>
      </c>
      <c r="H34" s="74">
        <f t="shared" si="1"/>
        <v>2910.8352</v>
      </c>
    </row>
    <row r="35" spans="1:8" ht="25.5">
      <c r="A35" s="31" t="s">
        <v>38</v>
      </c>
      <c r="B35" s="32" t="str">
        <f>[1]Planilha1!$B$32</f>
        <v>Reboco especial de parede 2cm com argamassa traço t1 - 1:3 (cimento / areia)</v>
      </c>
      <c r="C35" s="33" t="s">
        <v>6</v>
      </c>
      <c r="D35" s="34">
        <v>399.84</v>
      </c>
      <c r="E35" s="82">
        <v>399.84</v>
      </c>
      <c r="F35" s="84">
        <v>38.36</v>
      </c>
      <c r="G35" s="73">
        <f t="shared" si="0"/>
        <v>15337.862399999998</v>
      </c>
      <c r="H35" s="74">
        <f t="shared" si="1"/>
        <v>15337.862399999998</v>
      </c>
    </row>
    <row r="36" spans="1:8">
      <c r="A36" s="16" t="s">
        <v>86</v>
      </c>
      <c r="B36" s="21" t="s">
        <v>87</v>
      </c>
      <c r="C36" s="29"/>
      <c r="D36" s="22"/>
      <c r="E36" s="69"/>
      <c r="F36" s="76"/>
      <c r="G36" s="70"/>
      <c r="H36" s="69"/>
    </row>
    <row r="37" spans="1:8" ht="25.5">
      <c r="A37" s="31" t="s">
        <v>39</v>
      </c>
      <c r="B37" s="32" t="str">
        <f>[1]Planilha1!$B$34</f>
        <v>Porta em madeira compensada (canela), lisa, semi-ôca, 0.90 x 2.10 m, inclusive batentes e ferragens</v>
      </c>
      <c r="C37" s="33" t="s">
        <v>6</v>
      </c>
      <c r="D37" s="34">
        <v>3</v>
      </c>
      <c r="E37" s="82">
        <v>3</v>
      </c>
      <c r="F37" s="83">
        <v>906.59</v>
      </c>
      <c r="G37" s="73">
        <f t="shared" si="0"/>
        <v>2719.77</v>
      </c>
      <c r="H37" s="74">
        <f t="shared" si="1"/>
        <v>2719.77</v>
      </c>
    </row>
    <row r="38" spans="1:8" ht="25.5">
      <c r="A38" s="31" t="s">
        <v>40</v>
      </c>
      <c r="B38" s="32" t="str">
        <f>[1]Planilha1!$B$35</f>
        <v>Janela em alumínio, cor N/P/B, tipo moldura-vidro, max-ar, exclusive vidro</v>
      </c>
      <c r="C38" s="33" t="s">
        <v>6</v>
      </c>
      <c r="D38" s="34">
        <v>11.423999999999999</v>
      </c>
      <c r="E38" s="82">
        <v>11.423999999999999</v>
      </c>
      <c r="F38" s="84">
        <v>362.67</v>
      </c>
      <c r="G38" s="73">
        <f t="shared" si="0"/>
        <v>4143.1420799999996</v>
      </c>
      <c r="H38" s="74">
        <f t="shared" si="1"/>
        <v>4143.1420799999996</v>
      </c>
    </row>
    <row r="39" spans="1:8">
      <c r="A39" s="31" t="s">
        <v>41</v>
      </c>
      <c r="B39" s="32" t="str">
        <f>[1]Planilha1!$B$36</f>
        <v>Vidro liso incolor 4mm - Rev 01_10/2021</v>
      </c>
      <c r="C39" s="33" t="s">
        <v>6</v>
      </c>
      <c r="D39" s="34">
        <v>11.423999999999999</v>
      </c>
      <c r="E39" s="82">
        <v>11.423999999999999</v>
      </c>
      <c r="F39" s="84">
        <v>184.08</v>
      </c>
      <c r="G39" s="73">
        <f t="shared" si="0"/>
        <v>2102.92992</v>
      </c>
      <c r="H39" s="74">
        <f t="shared" si="1"/>
        <v>2102.92992</v>
      </c>
    </row>
    <row r="40" spans="1:8">
      <c r="A40" s="16" t="s">
        <v>88</v>
      </c>
      <c r="B40" s="21" t="s">
        <v>61</v>
      </c>
      <c r="C40" s="29"/>
      <c r="D40" s="22"/>
      <c r="E40" s="69"/>
      <c r="F40" s="76"/>
      <c r="G40" s="70"/>
      <c r="H40" s="69"/>
    </row>
    <row r="41" spans="1:8" ht="26.25">
      <c r="A41" s="31" t="s">
        <v>43</v>
      </c>
      <c r="B41" s="26" t="s">
        <v>89</v>
      </c>
      <c r="C41" s="33" t="s">
        <v>10</v>
      </c>
      <c r="D41" s="34">
        <v>6</v>
      </c>
      <c r="E41" s="82">
        <v>6</v>
      </c>
      <c r="F41" s="83">
        <v>1690.7</v>
      </c>
      <c r="G41" s="73">
        <f t="shared" si="0"/>
        <v>10144.200000000001</v>
      </c>
      <c r="H41" s="74">
        <f t="shared" si="1"/>
        <v>10144.200000000001</v>
      </c>
    </row>
    <row r="42" spans="1:8" ht="26.25">
      <c r="A42" s="31" t="s">
        <v>90</v>
      </c>
      <c r="B42" s="26" t="s">
        <v>91</v>
      </c>
      <c r="C42" s="33" t="s">
        <v>6</v>
      </c>
      <c r="D42" s="34">
        <v>190.65199999999999</v>
      </c>
      <c r="E42" s="82">
        <v>190.65199999999999</v>
      </c>
      <c r="F42" s="84">
        <v>124.12</v>
      </c>
      <c r="G42" s="73">
        <f t="shared" si="0"/>
        <v>23663.72624</v>
      </c>
      <c r="H42" s="74">
        <f t="shared" si="1"/>
        <v>23663.72624</v>
      </c>
    </row>
    <row r="43" spans="1:8" ht="26.25">
      <c r="A43" s="31" t="s">
        <v>92</v>
      </c>
      <c r="B43" s="26" t="s">
        <v>62</v>
      </c>
      <c r="C43" s="33" t="s">
        <v>6</v>
      </c>
      <c r="D43" s="34">
        <v>190.65199999999999</v>
      </c>
      <c r="E43" s="82">
        <v>190.65199999999999</v>
      </c>
      <c r="F43" s="84">
        <v>56.21</v>
      </c>
      <c r="G43" s="73">
        <f t="shared" si="0"/>
        <v>10716.548919999999</v>
      </c>
      <c r="H43" s="74">
        <f t="shared" si="1"/>
        <v>10716.548919999999</v>
      </c>
    </row>
    <row r="44" spans="1:8">
      <c r="A44" s="31" t="s">
        <v>93</v>
      </c>
      <c r="B44" s="26" t="s">
        <v>94</v>
      </c>
      <c r="C44" s="33" t="s">
        <v>7</v>
      </c>
      <c r="D44" s="34">
        <v>14.4872</v>
      </c>
      <c r="E44" s="82">
        <v>14.4872</v>
      </c>
      <c r="F44" s="83">
        <v>142.22999999999999</v>
      </c>
      <c r="G44" s="73">
        <f t="shared" si="0"/>
        <v>2060.5144559999999</v>
      </c>
      <c r="H44" s="74">
        <f t="shared" si="1"/>
        <v>2060.5144559999999</v>
      </c>
    </row>
    <row r="45" spans="1:8">
      <c r="A45" s="31" t="s">
        <v>95</v>
      </c>
      <c r="B45" s="26" t="s">
        <v>59</v>
      </c>
      <c r="C45" s="33" t="s">
        <v>7</v>
      </c>
      <c r="D45" s="34">
        <v>5.88</v>
      </c>
      <c r="E45" s="82">
        <v>5.88</v>
      </c>
      <c r="F45" s="84">
        <v>72.290000000000006</v>
      </c>
      <c r="G45" s="73">
        <f t="shared" si="0"/>
        <v>425.0652</v>
      </c>
      <c r="H45" s="74">
        <f t="shared" si="1"/>
        <v>425.0652</v>
      </c>
    </row>
    <row r="46" spans="1:8" ht="39">
      <c r="A46" s="31" t="s">
        <v>96</v>
      </c>
      <c r="B46" s="26" t="s">
        <v>97</v>
      </c>
      <c r="C46" s="33" t="s">
        <v>6</v>
      </c>
      <c r="D46" s="34">
        <v>133.04480000000001</v>
      </c>
      <c r="E46" s="82">
        <v>133.04480000000001</v>
      </c>
      <c r="F46" s="84">
        <v>79.77</v>
      </c>
      <c r="G46" s="73">
        <f t="shared" si="0"/>
        <v>10612.983695999999</v>
      </c>
      <c r="H46" s="74">
        <f t="shared" si="1"/>
        <v>10612.983695999999</v>
      </c>
    </row>
    <row r="47" spans="1:8">
      <c r="A47" s="16" t="s">
        <v>98</v>
      </c>
      <c r="B47" s="21" t="s">
        <v>63</v>
      </c>
      <c r="C47" s="29"/>
      <c r="D47" s="22"/>
      <c r="E47" s="69"/>
      <c r="F47" s="76"/>
      <c r="G47" s="70"/>
      <c r="H47" s="69"/>
    </row>
    <row r="48" spans="1:8" s="12" customFormat="1" ht="26.25">
      <c r="A48" s="34" t="s">
        <v>45</v>
      </c>
      <c r="B48" s="26" t="s">
        <v>99</v>
      </c>
      <c r="C48" s="33" t="s">
        <v>10</v>
      </c>
      <c r="D48" s="34">
        <v>22</v>
      </c>
      <c r="E48" s="82">
        <v>22</v>
      </c>
      <c r="F48" s="83">
        <v>304.04000000000002</v>
      </c>
      <c r="G48" s="73">
        <f t="shared" si="0"/>
        <v>6688.88</v>
      </c>
      <c r="H48" s="74">
        <f t="shared" si="1"/>
        <v>6688.88</v>
      </c>
    </row>
    <row r="49" spans="1:8" ht="39">
      <c r="A49" s="34" t="s">
        <v>100</v>
      </c>
      <c r="B49" s="26" t="s">
        <v>101</v>
      </c>
      <c r="C49" s="33" t="s">
        <v>102</v>
      </c>
      <c r="D49" s="34">
        <v>3</v>
      </c>
      <c r="E49" s="82">
        <v>3</v>
      </c>
      <c r="F49" s="84">
        <v>358.29</v>
      </c>
      <c r="G49" s="73">
        <f t="shared" si="0"/>
        <v>1074.8700000000001</v>
      </c>
      <c r="H49" s="74">
        <f t="shared" si="1"/>
        <v>1074.8700000000001</v>
      </c>
    </row>
    <row r="50" spans="1:8" ht="39">
      <c r="A50" s="34" t="s">
        <v>103</v>
      </c>
      <c r="B50" s="26" t="s">
        <v>104</v>
      </c>
      <c r="C50" s="33" t="s">
        <v>102</v>
      </c>
      <c r="D50" s="34">
        <v>9</v>
      </c>
      <c r="E50" s="82">
        <v>9</v>
      </c>
      <c r="F50" s="84">
        <v>233.18</v>
      </c>
      <c r="G50" s="73">
        <f t="shared" si="0"/>
        <v>2098.62</v>
      </c>
      <c r="H50" s="74">
        <f t="shared" si="1"/>
        <v>2098.62</v>
      </c>
    </row>
    <row r="51" spans="1:8" ht="26.25">
      <c r="A51" s="34" t="s">
        <v>46</v>
      </c>
      <c r="B51" s="26" t="s">
        <v>105</v>
      </c>
      <c r="C51" s="33" t="s">
        <v>102</v>
      </c>
      <c r="D51" s="34">
        <v>3</v>
      </c>
      <c r="E51" s="82">
        <v>3</v>
      </c>
      <c r="F51" s="83">
        <v>217.78</v>
      </c>
      <c r="G51" s="73">
        <f t="shared" si="0"/>
        <v>653.34</v>
      </c>
      <c r="H51" s="74">
        <f t="shared" si="1"/>
        <v>653.34</v>
      </c>
    </row>
    <row r="52" spans="1:8" s="2" customFormat="1" ht="26.25">
      <c r="A52" s="34" t="s">
        <v>106</v>
      </c>
      <c r="B52" s="26" t="s">
        <v>107</v>
      </c>
      <c r="C52" s="33" t="s">
        <v>102</v>
      </c>
      <c r="D52" s="34">
        <v>0</v>
      </c>
      <c r="E52" s="82">
        <v>0</v>
      </c>
      <c r="F52" s="84">
        <v>194.34</v>
      </c>
      <c r="G52" s="73">
        <f t="shared" si="0"/>
        <v>0</v>
      </c>
      <c r="H52" s="74">
        <f t="shared" si="1"/>
        <v>0</v>
      </c>
    </row>
    <row r="53" spans="1:8" s="2" customFormat="1" ht="39">
      <c r="A53" s="34" t="s">
        <v>108</v>
      </c>
      <c r="B53" s="26" t="s">
        <v>109</v>
      </c>
      <c r="C53" s="33" t="s">
        <v>10</v>
      </c>
      <c r="D53" s="34">
        <v>21</v>
      </c>
      <c r="E53" s="82">
        <v>21</v>
      </c>
      <c r="F53" s="84">
        <v>268.19</v>
      </c>
      <c r="G53" s="73">
        <f t="shared" si="0"/>
        <v>5631.99</v>
      </c>
      <c r="H53" s="74">
        <f t="shared" si="1"/>
        <v>5631.99</v>
      </c>
    </row>
    <row r="54" spans="1:8" s="12" customFormat="1" ht="26.25">
      <c r="A54" s="34" t="s">
        <v>110</v>
      </c>
      <c r="B54" s="26" t="s">
        <v>111</v>
      </c>
      <c r="C54" s="33" t="s">
        <v>102</v>
      </c>
      <c r="D54" s="34">
        <v>0</v>
      </c>
      <c r="E54" s="82">
        <v>0</v>
      </c>
      <c r="F54" s="84">
        <v>219.73</v>
      </c>
      <c r="G54" s="73">
        <f t="shared" si="0"/>
        <v>0</v>
      </c>
      <c r="H54" s="74">
        <f t="shared" si="1"/>
        <v>0</v>
      </c>
    </row>
    <row r="55" spans="1:8">
      <c r="A55" s="34" t="s">
        <v>112</v>
      </c>
      <c r="B55" s="26" t="s">
        <v>113</v>
      </c>
      <c r="C55" s="33" t="s">
        <v>10</v>
      </c>
      <c r="D55" s="34">
        <v>0</v>
      </c>
      <c r="E55" s="82">
        <v>0</v>
      </c>
      <c r="F55" s="84">
        <v>10.01</v>
      </c>
      <c r="G55" s="73">
        <f t="shared" si="0"/>
        <v>0</v>
      </c>
      <c r="H55" s="74">
        <f t="shared" si="1"/>
        <v>0</v>
      </c>
    </row>
    <row r="56" spans="1:8" s="3" customFormat="1">
      <c r="A56" s="16" t="s">
        <v>114</v>
      </c>
      <c r="B56" s="21" t="s">
        <v>42</v>
      </c>
      <c r="C56" s="29"/>
      <c r="D56" s="22"/>
      <c r="E56" s="69"/>
      <c r="F56" s="76"/>
      <c r="G56" s="70"/>
      <c r="H56" s="69"/>
    </row>
    <row r="57" spans="1:8" s="12" customFormat="1" ht="51.75">
      <c r="A57" s="34" t="s">
        <v>47</v>
      </c>
      <c r="B57" s="26" t="s">
        <v>115</v>
      </c>
      <c r="C57" s="33" t="s">
        <v>6</v>
      </c>
      <c r="D57" s="34">
        <v>255.416</v>
      </c>
      <c r="E57" s="82">
        <v>255.416</v>
      </c>
      <c r="F57" s="83">
        <v>44.22</v>
      </c>
      <c r="G57" s="73">
        <f t="shared" si="0"/>
        <v>11294.49552</v>
      </c>
      <c r="H57" s="74">
        <f t="shared" si="1"/>
        <v>11294.49552</v>
      </c>
    </row>
    <row r="58" spans="1:8" ht="51.75">
      <c r="A58" s="34" t="s">
        <v>116</v>
      </c>
      <c r="B58" s="26" t="s">
        <v>117</v>
      </c>
      <c r="C58" s="33" t="s">
        <v>6</v>
      </c>
      <c r="D58" s="34">
        <v>131.0008</v>
      </c>
      <c r="E58" s="82">
        <v>131.0008</v>
      </c>
      <c r="F58" s="84">
        <v>45.21</v>
      </c>
      <c r="G58" s="73">
        <f t="shared" si="0"/>
        <v>5922.5461679999999</v>
      </c>
      <c r="H58" s="74">
        <f t="shared" si="1"/>
        <v>5922.5461679999999</v>
      </c>
    </row>
    <row r="59" spans="1:8" s="12" customFormat="1" ht="39">
      <c r="A59" s="34" t="s">
        <v>118</v>
      </c>
      <c r="B59" s="26" t="s">
        <v>119</v>
      </c>
      <c r="C59" s="33" t="s">
        <v>6</v>
      </c>
      <c r="D59" s="34">
        <v>16.010400000000001</v>
      </c>
      <c r="E59" s="82">
        <v>16.010400000000001</v>
      </c>
      <c r="F59" s="84">
        <v>59.52</v>
      </c>
      <c r="G59" s="73">
        <f t="shared" si="0"/>
        <v>952.93900800000006</v>
      </c>
      <c r="H59" s="74">
        <f t="shared" si="1"/>
        <v>952.93900800000006</v>
      </c>
    </row>
    <row r="60" spans="1:8">
      <c r="A60" s="16" t="s">
        <v>120</v>
      </c>
      <c r="B60" s="21" t="s">
        <v>44</v>
      </c>
      <c r="C60" s="29"/>
      <c r="D60" s="22"/>
      <c r="E60" s="69"/>
      <c r="F60" s="76"/>
      <c r="G60" s="70"/>
      <c r="H60" s="69"/>
    </row>
    <row r="61" spans="1:8">
      <c r="A61" s="34" t="s">
        <v>121</v>
      </c>
      <c r="B61" s="1" t="s">
        <v>122</v>
      </c>
      <c r="C61" s="33" t="s">
        <v>6</v>
      </c>
      <c r="D61" s="34">
        <v>14.112</v>
      </c>
      <c r="E61" s="82">
        <v>14.112</v>
      </c>
      <c r="F61" s="83">
        <v>456.96</v>
      </c>
      <c r="G61" s="73">
        <f t="shared" si="0"/>
        <v>6448.6195200000002</v>
      </c>
      <c r="H61" s="74">
        <f t="shared" si="1"/>
        <v>6448.6195200000002</v>
      </c>
    </row>
    <row r="62" spans="1:8">
      <c r="A62" s="34" t="s">
        <v>123</v>
      </c>
      <c r="B62" s="1" t="s">
        <v>15</v>
      </c>
      <c r="C62" s="33" t="s">
        <v>10</v>
      </c>
      <c r="D62" s="34">
        <v>0</v>
      </c>
      <c r="E62" s="82">
        <v>0</v>
      </c>
      <c r="F62" s="84">
        <v>2277.17</v>
      </c>
      <c r="G62" s="73">
        <f t="shared" si="0"/>
        <v>0</v>
      </c>
      <c r="H62" s="74">
        <f t="shared" si="1"/>
        <v>0</v>
      </c>
    </row>
    <row r="63" spans="1:8">
      <c r="A63" s="23" t="s">
        <v>2</v>
      </c>
      <c r="B63" s="24" t="s">
        <v>125</v>
      </c>
      <c r="C63" s="25"/>
      <c r="D63" s="22"/>
      <c r="E63" s="22"/>
      <c r="F63" s="22"/>
      <c r="G63" s="35">
        <f>SUM(G64:G118)</f>
        <v>160686.36440000002</v>
      </c>
      <c r="H63" s="35">
        <f>SUM(H64:H118)</f>
        <v>160686.36440000002</v>
      </c>
    </row>
    <row r="64" spans="1:8">
      <c r="A64" s="36" t="s">
        <v>23</v>
      </c>
      <c r="B64" s="37" t="s">
        <v>24</v>
      </c>
      <c r="C64" s="38"/>
      <c r="D64" s="66"/>
      <c r="E64" s="66"/>
      <c r="F64" s="66"/>
      <c r="G64" s="66"/>
      <c r="H64" s="66"/>
    </row>
    <row r="65" spans="1:8">
      <c r="A65" s="47" t="s">
        <v>25</v>
      </c>
      <c r="B65" s="47" t="s">
        <v>3</v>
      </c>
      <c r="C65" s="59" t="s">
        <v>4</v>
      </c>
      <c r="D65" s="28">
        <v>30</v>
      </c>
      <c r="E65" s="28">
        <v>30</v>
      </c>
      <c r="F65" s="19">
        <v>116.22</v>
      </c>
      <c r="G65" s="19">
        <f t="shared" si="0"/>
        <v>3486.6</v>
      </c>
      <c r="H65" s="20">
        <f t="shared" si="1"/>
        <v>3486.6</v>
      </c>
    </row>
    <row r="66" spans="1:8">
      <c r="A66" s="47" t="s">
        <v>71</v>
      </c>
      <c r="B66" s="48" t="s">
        <v>5</v>
      </c>
      <c r="C66" s="60" t="s">
        <v>4</v>
      </c>
      <c r="D66" s="28">
        <v>100</v>
      </c>
      <c r="E66" s="28">
        <v>100</v>
      </c>
      <c r="F66" s="19">
        <v>33.71</v>
      </c>
      <c r="G66" s="19">
        <f t="shared" si="0"/>
        <v>3371</v>
      </c>
      <c r="H66" s="20">
        <f t="shared" si="1"/>
        <v>3371</v>
      </c>
    </row>
    <row r="67" spans="1:8">
      <c r="A67" s="40" t="s">
        <v>26</v>
      </c>
      <c r="B67" s="41" t="s">
        <v>72</v>
      </c>
      <c r="C67" s="43"/>
      <c r="D67" s="67"/>
      <c r="E67" s="67"/>
      <c r="F67" s="67"/>
      <c r="G67" s="67"/>
      <c r="H67" s="67"/>
    </row>
    <row r="68" spans="1:8" ht="39">
      <c r="A68" s="47" t="s">
        <v>27</v>
      </c>
      <c r="B68" s="47" t="s">
        <v>73</v>
      </c>
      <c r="C68" s="59" t="s">
        <v>10</v>
      </c>
      <c r="D68" s="28">
        <v>1</v>
      </c>
      <c r="E68" s="28">
        <v>1</v>
      </c>
      <c r="F68" s="19">
        <v>901.99</v>
      </c>
      <c r="G68" s="19">
        <f t="shared" si="0"/>
        <v>901.99</v>
      </c>
      <c r="H68" s="20">
        <f t="shared" si="1"/>
        <v>901.99</v>
      </c>
    </row>
    <row r="69" spans="1:8" ht="26.25">
      <c r="A69" s="47" t="s">
        <v>74</v>
      </c>
      <c r="B69" s="49" t="s">
        <v>75</v>
      </c>
      <c r="C69" s="61" t="s">
        <v>6</v>
      </c>
      <c r="D69" s="28">
        <v>169.45</v>
      </c>
      <c r="E69" s="28">
        <v>169.45</v>
      </c>
      <c r="F69" s="19">
        <v>4.53</v>
      </c>
      <c r="G69" s="19">
        <f t="shared" si="0"/>
        <v>767.60849999999994</v>
      </c>
      <c r="H69" s="20">
        <f t="shared" si="1"/>
        <v>767.60849999999994</v>
      </c>
    </row>
    <row r="70" spans="1:8" ht="26.25">
      <c r="A70" s="47" t="s">
        <v>76</v>
      </c>
      <c r="B70" s="50" t="s">
        <v>77</v>
      </c>
      <c r="C70" s="61" t="s">
        <v>6</v>
      </c>
      <c r="D70" s="28">
        <v>169.45</v>
      </c>
      <c r="E70" s="28">
        <v>169.45</v>
      </c>
      <c r="F70" s="19">
        <v>8.01</v>
      </c>
      <c r="G70" s="19">
        <f t="shared" si="0"/>
        <v>1357.2945</v>
      </c>
      <c r="H70" s="20">
        <f t="shared" si="1"/>
        <v>1357.2945</v>
      </c>
    </row>
    <row r="71" spans="1:8" ht="26.25">
      <c r="A71" s="47" t="s">
        <v>78</v>
      </c>
      <c r="B71" s="49" t="s">
        <v>32</v>
      </c>
      <c r="C71" s="62" t="s">
        <v>9</v>
      </c>
      <c r="D71" s="28">
        <v>14.37</v>
      </c>
      <c r="E71" s="28">
        <v>14.37</v>
      </c>
      <c r="F71" s="19">
        <v>55.06</v>
      </c>
      <c r="G71" s="19">
        <f t="shared" si="0"/>
        <v>791.21219999999994</v>
      </c>
      <c r="H71" s="20">
        <f t="shared" si="1"/>
        <v>791.21219999999994</v>
      </c>
    </row>
    <row r="72" spans="1:8" ht="39">
      <c r="A72" s="47" t="s">
        <v>79</v>
      </c>
      <c r="B72" s="49" t="s">
        <v>67</v>
      </c>
      <c r="C72" s="63" t="s">
        <v>9</v>
      </c>
      <c r="D72" s="28">
        <v>7.01</v>
      </c>
      <c r="E72" s="28">
        <v>7.01</v>
      </c>
      <c r="F72" s="19">
        <v>16.600000000000001</v>
      </c>
      <c r="G72" s="19">
        <f t="shared" si="0"/>
        <v>116.366</v>
      </c>
      <c r="H72" s="20">
        <f t="shared" si="1"/>
        <v>116.366</v>
      </c>
    </row>
    <row r="73" spans="1:8">
      <c r="A73" s="47" t="s">
        <v>80</v>
      </c>
      <c r="B73" s="51" t="s">
        <v>8</v>
      </c>
      <c r="C73" s="60" t="s">
        <v>6</v>
      </c>
      <c r="D73" s="28">
        <v>169.45</v>
      </c>
      <c r="E73" s="28">
        <v>169.45</v>
      </c>
      <c r="F73" s="19">
        <v>5.29</v>
      </c>
      <c r="G73" s="19">
        <f t="shared" si="0"/>
        <v>896.39049999999997</v>
      </c>
      <c r="H73" s="20">
        <f t="shared" si="1"/>
        <v>896.39049999999997</v>
      </c>
    </row>
    <row r="74" spans="1:8">
      <c r="A74" s="40" t="s">
        <v>28</v>
      </c>
      <c r="B74" s="41" t="s">
        <v>50</v>
      </c>
      <c r="C74" s="43"/>
      <c r="D74" s="67"/>
      <c r="E74" s="67"/>
      <c r="F74" s="67"/>
      <c r="G74" s="67"/>
      <c r="H74" s="67"/>
    </row>
    <row r="75" spans="1:8">
      <c r="A75" s="47" t="s">
        <v>12</v>
      </c>
      <c r="B75" s="47" t="s">
        <v>51</v>
      </c>
      <c r="C75" s="59" t="s">
        <v>9</v>
      </c>
      <c r="D75" s="28">
        <v>0.18</v>
      </c>
      <c r="E75" s="28">
        <v>0.18</v>
      </c>
      <c r="F75" s="19">
        <v>640.86</v>
      </c>
      <c r="G75" s="19">
        <f t="shared" ref="G75:G118" si="2">E75*F75</f>
        <v>115.3548</v>
      </c>
      <c r="H75" s="20">
        <f t="shared" ref="H75:H118" si="3">D75*F75</f>
        <v>115.3548</v>
      </c>
    </row>
    <row r="76" spans="1:8" ht="39">
      <c r="A76" s="52" t="s">
        <v>13</v>
      </c>
      <c r="B76" s="52" t="s">
        <v>60</v>
      </c>
      <c r="C76" s="61" t="s">
        <v>9</v>
      </c>
      <c r="D76" s="28">
        <v>1.55</v>
      </c>
      <c r="E76" s="28">
        <v>1.55</v>
      </c>
      <c r="F76" s="19">
        <v>2811.25</v>
      </c>
      <c r="G76" s="19">
        <f t="shared" si="2"/>
        <v>4357.4375</v>
      </c>
      <c r="H76" s="20">
        <f t="shared" si="3"/>
        <v>4357.4375</v>
      </c>
    </row>
    <row r="77" spans="1:8" ht="39">
      <c r="A77" s="52" t="s">
        <v>52</v>
      </c>
      <c r="B77" s="52" t="s">
        <v>68</v>
      </c>
      <c r="C77" s="62" t="s">
        <v>9</v>
      </c>
      <c r="D77" s="28">
        <v>5.81</v>
      </c>
      <c r="E77" s="28">
        <v>5.81</v>
      </c>
      <c r="F77" s="19">
        <v>549.23</v>
      </c>
      <c r="G77" s="19">
        <f t="shared" si="2"/>
        <v>3191.0263</v>
      </c>
      <c r="H77" s="20">
        <f t="shared" si="3"/>
        <v>3191.0263</v>
      </c>
    </row>
    <row r="78" spans="1:8" ht="26.25">
      <c r="A78" s="48" t="s">
        <v>54</v>
      </c>
      <c r="B78" s="48" t="s">
        <v>81</v>
      </c>
      <c r="C78" s="64" t="s">
        <v>7</v>
      </c>
      <c r="D78" s="28">
        <v>48.43</v>
      </c>
      <c r="E78" s="28">
        <v>48.43</v>
      </c>
      <c r="F78" s="19">
        <v>32.69</v>
      </c>
      <c r="G78" s="19">
        <f t="shared" si="2"/>
        <v>1583.1767</v>
      </c>
      <c r="H78" s="20">
        <f t="shared" si="3"/>
        <v>1583.1767</v>
      </c>
    </row>
    <row r="79" spans="1:8">
      <c r="A79" s="40" t="s">
        <v>29</v>
      </c>
      <c r="B79" s="41" t="s">
        <v>82</v>
      </c>
      <c r="C79" s="43"/>
      <c r="D79" s="67"/>
      <c r="E79" s="67"/>
      <c r="F79" s="67"/>
      <c r="G79" s="67"/>
      <c r="H79" s="67"/>
    </row>
    <row r="80" spans="1:8" ht="39">
      <c r="A80" s="53" t="s">
        <v>14</v>
      </c>
      <c r="B80" s="47" t="s">
        <v>60</v>
      </c>
      <c r="C80" s="59" t="s">
        <v>9</v>
      </c>
      <c r="D80" s="30">
        <v>2.0499999999999998</v>
      </c>
      <c r="E80" s="30">
        <v>2.0499999999999998</v>
      </c>
      <c r="F80" s="19">
        <v>2811.25</v>
      </c>
      <c r="G80" s="19">
        <f t="shared" si="2"/>
        <v>5763.0624999999991</v>
      </c>
      <c r="H80" s="20">
        <f t="shared" si="3"/>
        <v>5763.0624999999991</v>
      </c>
    </row>
    <row r="81" spans="1:8" ht="26.25">
      <c r="A81" s="51" t="s">
        <v>53</v>
      </c>
      <c r="B81" s="48" t="s">
        <v>56</v>
      </c>
      <c r="C81" s="60" t="s">
        <v>7</v>
      </c>
      <c r="D81" s="30">
        <v>48.69</v>
      </c>
      <c r="E81" s="30">
        <v>48.69</v>
      </c>
      <c r="F81" s="19">
        <v>29.62</v>
      </c>
      <c r="G81" s="19">
        <f t="shared" si="2"/>
        <v>1442.1977999999999</v>
      </c>
      <c r="H81" s="20">
        <f t="shared" si="3"/>
        <v>1442.1977999999999</v>
      </c>
    </row>
    <row r="82" spans="1:8">
      <c r="A82" s="40" t="s">
        <v>30</v>
      </c>
      <c r="B82" s="45" t="s">
        <v>11</v>
      </c>
      <c r="C82" s="43"/>
      <c r="D82" s="67"/>
      <c r="E82" s="67"/>
      <c r="F82" s="67"/>
      <c r="G82" s="67"/>
      <c r="H82" s="67"/>
    </row>
    <row r="83" spans="1:8" ht="25.5">
      <c r="A83" s="39" t="s">
        <v>31</v>
      </c>
      <c r="B83" s="46" t="s">
        <v>126</v>
      </c>
      <c r="C83" s="65" t="s">
        <v>6</v>
      </c>
      <c r="D83" s="34">
        <v>121.84</v>
      </c>
      <c r="E83" s="34">
        <v>121.84</v>
      </c>
      <c r="F83" s="68">
        <v>28.29</v>
      </c>
      <c r="G83" s="19">
        <f t="shared" si="2"/>
        <v>3446.8535999999999</v>
      </c>
      <c r="H83" s="20">
        <f t="shared" si="3"/>
        <v>3446.8535999999999</v>
      </c>
    </row>
    <row r="84" spans="1:8" ht="38.25">
      <c r="A84" s="39" t="s">
        <v>33</v>
      </c>
      <c r="B84" s="46" t="s">
        <v>127</v>
      </c>
      <c r="C84" s="65" t="s">
        <v>6</v>
      </c>
      <c r="D84" s="34">
        <v>121.84</v>
      </c>
      <c r="E84" s="34">
        <v>121.84</v>
      </c>
      <c r="F84" s="68">
        <v>104.31</v>
      </c>
      <c r="G84" s="19">
        <f t="shared" si="2"/>
        <v>12709.1304</v>
      </c>
      <c r="H84" s="20">
        <f t="shared" si="3"/>
        <v>12709.1304</v>
      </c>
    </row>
    <row r="85" spans="1:8" ht="25.5">
      <c r="A85" s="39" t="s">
        <v>34</v>
      </c>
      <c r="B85" s="44" t="s">
        <v>128</v>
      </c>
      <c r="C85" s="65" t="s">
        <v>6</v>
      </c>
      <c r="D85" s="34">
        <v>16.739999999999998</v>
      </c>
      <c r="E85" s="34">
        <v>16.739999999999998</v>
      </c>
      <c r="F85" s="68">
        <v>52.34</v>
      </c>
      <c r="G85" s="19">
        <f t="shared" si="2"/>
        <v>876.17160000000001</v>
      </c>
      <c r="H85" s="20">
        <f t="shared" si="3"/>
        <v>876.17160000000001</v>
      </c>
    </row>
    <row r="86" spans="1:8">
      <c r="A86" s="40" t="s">
        <v>83</v>
      </c>
      <c r="B86" s="45" t="s">
        <v>84</v>
      </c>
      <c r="C86" s="43"/>
      <c r="D86" s="67"/>
      <c r="E86" s="67"/>
      <c r="F86" s="67"/>
      <c r="G86" s="67"/>
      <c r="H86" s="67"/>
    </row>
    <row r="87" spans="1:8" ht="25.5">
      <c r="A87" s="39" t="s">
        <v>35</v>
      </c>
      <c r="B87" s="46" t="s">
        <v>55</v>
      </c>
      <c r="C87" s="65" t="s">
        <v>6</v>
      </c>
      <c r="D87" s="34">
        <v>157.30000000000001</v>
      </c>
      <c r="E87" s="34">
        <v>157.30000000000001</v>
      </c>
      <c r="F87" s="68">
        <v>49.64</v>
      </c>
      <c r="G87" s="19">
        <f t="shared" si="2"/>
        <v>7808.3720000000003</v>
      </c>
      <c r="H87" s="20">
        <f t="shared" si="3"/>
        <v>7808.3720000000003</v>
      </c>
    </row>
    <row r="88" spans="1:8" ht="25.5">
      <c r="A88" s="39" t="s">
        <v>36</v>
      </c>
      <c r="B88" s="46" t="s">
        <v>129</v>
      </c>
      <c r="C88" s="65" t="s">
        <v>69</v>
      </c>
      <c r="D88" s="34">
        <v>30.98</v>
      </c>
      <c r="E88" s="34">
        <v>30.98</v>
      </c>
      <c r="F88" s="68">
        <v>52.23</v>
      </c>
      <c r="G88" s="19">
        <f t="shared" si="2"/>
        <v>1618.0853999999999</v>
      </c>
      <c r="H88" s="20">
        <f t="shared" si="3"/>
        <v>1618.0853999999999</v>
      </c>
    </row>
    <row r="89" spans="1:8">
      <c r="A89" s="40" t="s">
        <v>85</v>
      </c>
      <c r="B89" s="45" t="s">
        <v>84</v>
      </c>
      <c r="C89" s="43"/>
      <c r="D89" s="67"/>
      <c r="E89" s="67"/>
      <c r="F89" s="67"/>
      <c r="G89" s="67"/>
      <c r="H89" s="67"/>
    </row>
    <row r="90" spans="1:8" ht="25.5">
      <c r="A90" s="39" t="s">
        <v>37</v>
      </c>
      <c r="B90" s="46" t="s">
        <v>57</v>
      </c>
      <c r="C90" s="65" t="s">
        <v>6</v>
      </c>
      <c r="D90" s="34">
        <v>314.16000000000003</v>
      </c>
      <c r="E90" s="34">
        <v>314.16000000000003</v>
      </c>
      <c r="F90" s="68">
        <v>7.02</v>
      </c>
      <c r="G90" s="19">
        <f t="shared" si="2"/>
        <v>2205.4032000000002</v>
      </c>
      <c r="H90" s="20">
        <f t="shared" si="3"/>
        <v>2205.4032000000002</v>
      </c>
    </row>
    <row r="91" spans="1:8" ht="25.5">
      <c r="A91" s="39" t="s">
        <v>38</v>
      </c>
      <c r="B91" s="46" t="s">
        <v>58</v>
      </c>
      <c r="C91" s="65" t="s">
        <v>6</v>
      </c>
      <c r="D91" s="34">
        <v>314.16000000000003</v>
      </c>
      <c r="E91" s="34">
        <v>314.16000000000003</v>
      </c>
      <c r="F91" s="68">
        <v>37.33</v>
      </c>
      <c r="G91" s="19">
        <f t="shared" si="2"/>
        <v>11727.5928</v>
      </c>
      <c r="H91" s="20">
        <f t="shared" si="3"/>
        <v>11727.5928</v>
      </c>
    </row>
    <row r="92" spans="1:8">
      <c r="A92" s="40" t="s">
        <v>86</v>
      </c>
      <c r="B92" s="45" t="s">
        <v>87</v>
      </c>
      <c r="C92" s="43"/>
      <c r="D92" s="67"/>
      <c r="E92" s="67"/>
      <c r="F92" s="67"/>
      <c r="G92" s="67"/>
      <c r="H92" s="67"/>
    </row>
    <row r="93" spans="1:8" ht="25.5">
      <c r="A93" s="39" t="s">
        <v>39</v>
      </c>
      <c r="B93" s="46" t="s">
        <v>130</v>
      </c>
      <c r="C93" s="65" t="s">
        <v>6</v>
      </c>
      <c r="D93" s="34">
        <v>4</v>
      </c>
      <c r="E93" s="34">
        <v>4</v>
      </c>
      <c r="F93" s="68">
        <v>906.08</v>
      </c>
      <c r="G93" s="19">
        <f t="shared" si="2"/>
        <v>3624.32</v>
      </c>
      <c r="H93" s="20">
        <f t="shared" si="3"/>
        <v>3624.32</v>
      </c>
    </row>
    <row r="94" spans="1:8" ht="25.5">
      <c r="A94" s="39" t="s">
        <v>40</v>
      </c>
      <c r="B94" s="46" t="s">
        <v>131</v>
      </c>
      <c r="C94" s="65" t="s">
        <v>6</v>
      </c>
      <c r="D94" s="34">
        <v>8.98</v>
      </c>
      <c r="E94" s="34">
        <v>8.98</v>
      </c>
      <c r="F94" s="68">
        <v>362.51</v>
      </c>
      <c r="G94" s="19">
        <f t="shared" si="2"/>
        <v>3255.3398000000002</v>
      </c>
      <c r="H94" s="20">
        <f t="shared" si="3"/>
        <v>3255.3398000000002</v>
      </c>
    </row>
    <row r="95" spans="1:8">
      <c r="A95" s="39" t="s">
        <v>41</v>
      </c>
      <c r="B95" s="44" t="s">
        <v>132</v>
      </c>
      <c r="C95" s="65" t="s">
        <v>6</v>
      </c>
      <c r="D95" s="34">
        <v>8.98</v>
      </c>
      <c r="E95" s="34">
        <v>8.98</v>
      </c>
      <c r="F95" s="68">
        <v>184.08</v>
      </c>
      <c r="G95" s="19">
        <f t="shared" si="2"/>
        <v>1653.0384000000001</v>
      </c>
      <c r="H95" s="20">
        <f t="shared" si="3"/>
        <v>1653.0384000000001</v>
      </c>
    </row>
    <row r="96" spans="1:8">
      <c r="A96" s="40" t="s">
        <v>88</v>
      </c>
      <c r="B96" s="45" t="s">
        <v>61</v>
      </c>
      <c r="C96" s="43"/>
      <c r="D96" s="67"/>
      <c r="E96" s="67"/>
      <c r="F96" s="67"/>
      <c r="G96" s="67"/>
      <c r="H96" s="67"/>
    </row>
    <row r="97" spans="1:8" ht="26.25">
      <c r="A97" s="39" t="s">
        <v>43</v>
      </c>
      <c r="B97" s="54" t="s">
        <v>89</v>
      </c>
      <c r="C97" s="65" t="s">
        <v>10</v>
      </c>
      <c r="D97" s="34">
        <v>6</v>
      </c>
      <c r="E97" s="34">
        <v>6</v>
      </c>
      <c r="F97" s="68">
        <v>1690.7</v>
      </c>
      <c r="G97" s="19">
        <f t="shared" si="2"/>
        <v>10144.200000000001</v>
      </c>
      <c r="H97" s="20">
        <f t="shared" si="3"/>
        <v>10144.200000000001</v>
      </c>
    </row>
    <row r="98" spans="1:8" ht="26.25">
      <c r="A98" s="39" t="s">
        <v>90</v>
      </c>
      <c r="B98" s="55" t="s">
        <v>91</v>
      </c>
      <c r="C98" s="65" t="s">
        <v>6</v>
      </c>
      <c r="D98" s="34">
        <v>149.80000000000001</v>
      </c>
      <c r="E98" s="34">
        <v>149.80000000000001</v>
      </c>
      <c r="F98" s="68">
        <v>124.12</v>
      </c>
      <c r="G98" s="19">
        <f t="shared" si="2"/>
        <v>18593.176000000003</v>
      </c>
      <c r="H98" s="20">
        <f t="shared" si="3"/>
        <v>18593.176000000003</v>
      </c>
    </row>
    <row r="99" spans="1:8" ht="26.25">
      <c r="A99" s="39" t="s">
        <v>92</v>
      </c>
      <c r="B99" s="56" t="s">
        <v>62</v>
      </c>
      <c r="C99" s="65" t="s">
        <v>6</v>
      </c>
      <c r="D99" s="34">
        <v>149.80000000000001</v>
      </c>
      <c r="E99" s="34">
        <v>149.80000000000001</v>
      </c>
      <c r="F99" s="68">
        <v>56.21</v>
      </c>
      <c r="G99" s="19">
        <f t="shared" si="2"/>
        <v>8420.2580000000016</v>
      </c>
      <c r="H99" s="20">
        <f t="shared" si="3"/>
        <v>8420.2580000000016</v>
      </c>
    </row>
    <row r="100" spans="1:8">
      <c r="A100" s="39" t="s">
        <v>93</v>
      </c>
      <c r="B100" s="54" t="s">
        <v>94</v>
      </c>
      <c r="C100" s="65" t="s">
        <v>7</v>
      </c>
      <c r="D100" s="34">
        <v>11.38</v>
      </c>
      <c r="E100" s="34">
        <v>11.38</v>
      </c>
      <c r="F100" s="68">
        <v>142.22999999999999</v>
      </c>
      <c r="G100" s="19">
        <f t="shared" si="2"/>
        <v>1618.5773999999999</v>
      </c>
      <c r="H100" s="20">
        <f t="shared" si="3"/>
        <v>1618.5773999999999</v>
      </c>
    </row>
    <row r="101" spans="1:8">
      <c r="A101" s="39" t="s">
        <v>95</v>
      </c>
      <c r="B101" s="54" t="s">
        <v>59</v>
      </c>
      <c r="C101" s="65" t="s">
        <v>7</v>
      </c>
      <c r="D101" s="34">
        <v>4.62</v>
      </c>
      <c r="E101" s="34">
        <v>4.62</v>
      </c>
      <c r="F101" s="68">
        <v>72.290000000000006</v>
      </c>
      <c r="G101" s="19">
        <f t="shared" si="2"/>
        <v>333.97980000000001</v>
      </c>
      <c r="H101" s="20">
        <f t="shared" si="3"/>
        <v>333.97980000000001</v>
      </c>
    </row>
    <row r="102" spans="1:8" ht="39">
      <c r="A102" s="39" t="s">
        <v>96</v>
      </c>
      <c r="B102" s="55" t="s">
        <v>97</v>
      </c>
      <c r="C102" s="65" t="s">
        <v>6</v>
      </c>
      <c r="D102" s="34">
        <v>104.54</v>
      </c>
      <c r="E102" s="34">
        <v>104.54</v>
      </c>
      <c r="F102" s="68">
        <v>79.77</v>
      </c>
      <c r="G102" s="19">
        <f t="shared" si="2"/>
        <v>8339.1558000000005</v>
      </c>
      <c r="H102" s="20">
        <f t="shared" si="3"/>
        <v>8339.1558000000005</v>
      </c>
    </row>
    <row r="103" spans="1:8">
      <c r="A103" s="40" t="s">
        <v>98</v>
      </c>
      <c r="B103" s="45" t="s">
        <v>63</v>
      </c>
      <c r="C103" s="43"/>
      <c r="D103" s="67"/>
      <c r="E103" s="67"/>
      <c r="F103" s="67"/>
      <c r="G103" s="67"/>
      <c r="H103" s="67"/>
    </row>
    <row r="104" spans="1:8" ht="26.25">
      <c r="A104" s="42" t="s">
        <v>45</v>
      </c>
      <c r="B104" s="57" t="s">
        <v>99</v>
      </c>
      <c r="C104" s="65" t="s">
        <v>10</v>
      </c>
      <c r="D104" s="34">
        <v>18</v>
      </c>
      <c r="E104" s="34">
        <v>18</v>
      </c>
      <c r="F104" s="68">
        <v>304.04000000000002</v>
      </c>
      <c r="G104" s="19">
        <f t="shared" si="2"/>
        <v>5472.72</v>
      </c>
      <c r="H104" s="20">
        <f t="shared" si="3"/>
        <v>5472.72</v>
      </c>
    </row>
    <row r="105" spans="1:8" ht="39">
      <c r="A105" s="42" t="s">
        <v>100</v>
      </c>
      <c r="B105" s="55" t="s">
        <v>101</v>
      </c>
      <c r="C105" s="65" t="s">
        <v>102</v>
      </c>
      <c r="D105" s="34">
        <v>3</v>
      </c>
      <c r="E105" s="34">
        <v>3</v>
      </c>
      <c r="F105" s="68">
        <v>358.29</v>
      </c>
      <c r="G105" s="19">
        <f t="shared" si="2"/>
        <v>1074.8700000000001</v>
      </c>
      <c r="H105" s="20">
        <f t="shared" si="3"/>
        <v>1074.8700000000001</v>
      </c>
    </row>
    <row r="106" spans="1:8" ht="39">
      <c r="A106" s="42" t="s">
        <v>103</v>
      </c>
      <c r="B106" s="54" t="s">
        <v>104</v>
      </c>
      <c r="C106" s="65" t="s">
        <v>102</v>
      </c>
      <c r="D106" s="34">
        <v>9</v>
      </c>
      <c r="E106" s="34">
        <v>9</v>
      </c>
      <c r="F106" s="68">
        <v>233.18</v>
      </c>
      <c r="G106" s="19">
        <f t="shared" si="2"/>
        <v>2098.62</v>
      </c>
      <c r="H106" s="20">
        <f t="shared" si="3"/>
        <v>2098.62</v>
      </c>
    </row>
    <row r="107" spans="1:8" ht="26.25">
      <c r="A107" s="42" t="s">
        <v>46</v>
      </c>
      <c r="B107" s="57" t="s">
        <v>105</v>
      </c>
      <c r="C107" s="65" t="s">
        <v>102</v>
      </c>
      <c r="D107" s="34">
        <v>3</v>
      </c>
      <c r="E107" s="34">
        <v>3</v>
      </c>
      <c r="F107" s="68">
        <v>217.78</v>
      </c>
      <c r="G107" s="19">
        <f t="shared" si="2"/>
        <v>653.34</v>
      </c>
      <c r="H107" s="20">
        <f t="shared" si="3"/>
        <v>653.34</v>
      </c>
    </row>
    <row r="108" spans="1:8" ht="26.25">
      <c r="A108" s="42" t="s">
        <v>106</v>
      </c>
      <c r="B108" s="57" t="s">
        <v>107</v>
      </c>
      <c r="C108" s="65" t="s">
        <v>102</v>
      </c>
      <c r="D108" s="34">
        <v>1</v>
      </c>
      <c r="E108" s="34">
        <v>1</v>
      </c>
      <c r="F108" s="68">
        <v>194.34</v>
      </c>
      <c r="G108" s="19">
        <f t="shared" si="2"/>
        <v>194.34</v>
      </c>
      <c r="H108" s="20">
        <f t="shared" si="3"/>
        <v>194.34</v>
      </c>
    </row>
    <row r="109" spans="1:8" ht="39">
      <c r="A109" s="42" t="s">
        <v>108</v>
      </c>
      <c r="B109" s="50" t="s">
        <v>109</v>
      </c>
      <c r="C109" s="65" t="s">
        <v>10</v>
      </c>
      <c r="D109" s="34">
        <v>18</v>
      </c>
      <c r="E109" s="34">
        <v>18</v>
      </c>
      <c r="F109" s="68">
        <v>268.19</v>
      </c>
      <c r="G109" s="19">
        <f t="shared" si="2"/>
        <v>4827.42</v>
      </c>
      <c r="H109" s="20">
        <f t="shared" si="3"/>
        <v>4827.42</v>
      </c>
    </row>
    <row r="110" spans="1:8" ht="26.25">
      <c r="A110" s="42" t="s">
        <v>110</v>
      </c>
      <c r="B110" s="54" t="s">
        <v>111</v>
      </c>
      <c r="C110" s="65" t="s">
        <v>102</v>
      </c>
      <c r="D110" s="34">
        <v>1</v>
      </c>
      <c r="E110" s="34">
        <v>1</v>
      </c>
      <c r="F110" s="68">
        <v>219.73</v>
      </c>
      <c r="G110" s="19">
        <f t="shared" si="2"/>
        <v>219.73</v>
      </c>
      <c r="H110" s="20">
        <f t="shared" si="3"/>
        <v>219.73</v>
      </c>
    </row>
    <row r="111" spans="1:8">
      <c r="A111" s="42" t="s">
        <v>112</v>
      </c>
      <c r="B111" s="50" t="s">
        <v>113</v>
      </c>
      <c r="C111" s="65" t="s">
        <v>10</v>
      </c>
      <c r="D111" s="34">
        <v>1</v>
      </c>
      <c r="E111" s="34">
        <v>1</v>
      </c>
      <c r="F111" s="68">
        <v>10.01</v>
      </c>
      <c r="G111" s="19">
        <f t="shared" si="2"/>
        <v>10.01</v>
      </c>
      <c r="H111" s="20">
        <f t="shared" si="3"/>
        <v>10.01</v>
      </c>
    </row>
    <row r="112" spans="1:8">
      <c r="A112" s="40" t="s">
        <v>114</v>
      </c>
      <c r="B112" s="45" t="s">
        <v>42</v>
      </c>
      <c r="C112" s="43"/>
      <c r="D112" s="67"/>
      <c r="E112" s="67"/>
      <c r="F112" s="67"/>
      <c r="G112" s="67"/>
      <c r="H112" s="67"/>
    </row>
    <row r="113" spans="1:8" ht="51.75">
      <c r="A113" s="42" t="s">
        <v>47</v>
      </c>
      <c r="B113" s="57" t="s">
        <v>115</v>
      </c>
      <c r="C113" s="65" t="s">
        <v>6</v>
      </c>
      <c r="D113" s="34">
        <v>200.68</v>
      </c>
      <c r="E113" s="34">
        <v>200.68</v>
      </c>
      <c r="F113" s="68">
        <v>44.22</v>
      </c>
      <c r="G113" s="19">
        <f t="shared" si="2"/>
        <v>8874.0696000000007</v>
      </c>
      <c r="H113" s="20">
        <f t="shared" si="3"/>
        <v>8874.0696000000007</v>
      </c>
    </row>
    <row r="114" spans="1:8" ht="51.75">
      <c r="A114" s="42" t="s">
        <v>116</v>
      </c>
      <c r="B114" s="55" t="s">
        <v>117</v>
      </c>
      <c r="C114" s="65" t="s">
        <v>6</v>
      </c>
      <c r="D114" s="34">
        <v>102.93</v>
      </c>
      <c r="E114" s="34">
        <v>102.93</v>
      </c>
      <c r="F114" s="68">
        <v>45.21</v>
      </c>
      <c r="G114" s="19">
        <f t="shared" si="2"/>
        <v>4653.4653000000008</v>
      </c>
      <c r="H114" s="20">
        <f t="shared" si="3"/>
        <v>4653.4653000000008</v>
      </c>
    </row>
    <row r="115" spans="1:8" ht="39">
      <c r="A115" s="42" t="s">
        <v>118</v>
      </c>
      <c r="B115" s="54" t="s">
        <v>119</v>
      </c>
      <c r="C115" s="65" t="s">
        <v>6</v>
      </c>
      <c r="D115" s="34">
        <v>12.58</v>
      </c>
      <c r="E115" s="34">
        <v>12.58</v>
      </c>
      <c r="F115" s="68">
        <v>59.52</v>
      </c>
      <c r="G115" s="19">
        <f t="shared" si="2"/>
        <v>748.76160000000004</v>
      </c>
      <c r="H115" s="20">
        <f t="shared" si="3"/>
        <v>748.76160000000004</v>
      </c>
    </row>
    <row r="116" spans="1:8">
      <c r="A116" s="40" t="s">
        <v>120</v>
      </c>
      <c r="B116" s="45" t="s">
        <v>44</v>
      </c>
      <c r="C116" s="43"/>
      <c r="D116" s="67"/>
      <c r="E116" s="67"/>
      <c r="F116" s="67"/>
      <c r="G116" s="67"/>
      <c r="H116" s="67"/>
    </row>
    <row r="117" spans="1:8">
      <c r="A117" s="42" t="s">
        <v>121</v>
      </c>
      <c r="B117" s="58" t="s">
        <v>122</v>
      </c>
      <c r="C117" s="65" t="s">
        <v>6</v>
      </c>
      <c r="D117" s="34">
        <v>11.09</v>
      </c>
      <c r="E117" s="34">
        <v>11.09</v>
      </c>
      <c r="F117" s="68">
        <v>456.96</v>
      </c>
      <c r="G117" s="19">
        <f t="shared" si="2"/>
        <v>5067.6863999999996</v>
      </c>
      <c r="H117" s="20">
        <f t="shared" si="3"/>
        <v>5067.6863999999996</v>
      </c>
    </row>
    <row r="118" spans="1:8">
      <c r="A118" s="42" t="s">
        <v>123</v>
      </c>
      <c r="B118" s="58" t="s">
        <v>15</v>
      </c>
      <c r="C118" s="65" t="s">
        <v>10</v>
      </c>
      <c r="D118" s="34">
        <v>1</v>
      </c>
      <c r="E118" s="34">
        <v>1</v>
      </c>
      <c r="F118" s="68">
        <v>2276.96</v>
      </c>
      <c r="G118" s="19">
        <f t="shared" si="2"/>
        <v>2276.96</v>
      </c>
      <c r="H118" s="20">
        <f t="shared" si="3"/>
        <v>2276.96</v>
      </c>
    </row>
    <row r="119" spans="1:8">
      <c r="A119" s="5"/>
      <c r="B119" s="6" t="s">
        <v>48</v>
      </c>
      <c r="C119" s="9"/>
      <c r="D119" s="85" t="s">
        <v>70</v>
      </c>
      <c r="E119" s="86"/>
      <c r="F119" s="18">
        <f>G119/H119</f>
        <v>1</v>
      </c>
      <c r="G119" s="15">
        <f>G6</f>
        <v>353130.68860800005</v>
      </c>
      <c r="H119" s="15">
        <f>H6</f>
        <v>353130.68860800005</v>
      </c>
    </row>
    <row r="131" spans="6:7">
      <c r="F131" s="4"/>
      <c r="G131" s="4"/>
    </row>
    <row r="136" spans="6:7">
      <c r="F136" s="4"/>
      <c r="G136" s="4"/>
    </row>
    <row r="138" spans="6:7">
      <c r="F138" s="4"/>
      <c r="G138" s="4"/>
    </row>
  </sheetData>
  <mergeCells count="15">
    <mergeCell ref="A1:B2"/>
    <mergeCell ref="C1:F1"/>
    <mergeCell ref="G1:H3"/>
    <mergeCell ref="C2:F3"/>
    <mergeCell ref="A3:B3"/>
    <mergeCell ref="D119:E119"/>
    <mergeCell ref="F4:F5"/>
    <mergeCell ref="G4:G5"/>
    <mergeCell ref="H4:H5"/>
    <mergeCell ref="A6:F6"/>
    <mergeCell ref="A4:A5"/>
    <mergeCell ref="B4:B5"/>
    <mergeCell ref="C4:C5"/>
    <mergeCell ref="D4:D5"/>
    <mergeCell ref="E4:E5"/>
  </mergeCells>
  <conditionalFormatting sqref="D9:D10">
    <cfRule type="cellIs" dxfId="49" priority="45" operator="lessThan">
      <formula>0</formula>
    </cfRule>
    <cfRule type="cellIs" dxfId="48" priority="46" operator="lessThan">
      <formula>0</formula>
    </cfRule>
  </conditionalFormatting>
  <conditionalFormatting sqref="D12:D17">
    <cfRule type="cellIs" dxfId="47" priority="43" operator="lessThan">
      <formula>0</formula>
    </cfRule>
    <cfRule type="cellIs" dxfId="46" priority="44" operator="lessThan">
      <formula>0</formula>
    </cfRule>
  </conditionalFormatting>
  <conditionalFormatting sqref="D19:D22">
    <cfRule type="cellIs" dxfId="45" priority="49" operator="lessThan">
      <formula>0</formula>
    </cfRule>
    <cfRule type="cellIs" dxfId="44" priority="50" operator="lessThan">
      <formula>0</formula>
    </cfRule>
  </conditionalFormatting>
  <conditionalFormatting sqref="D24:D25">
    <cfRule type="cellIs" dxfId="43" priority="41" operator="lessThan">
      <formula>0</formula>
    </cfRule>
    <cfRule type="cellIs" dxfId="42" priority="42" operator="lessThan">
      <formula>0</formula>
    </cfRule>
  </conditionalFormatting>
  <conditionalFormatting sqref="D27:D29">
    <cfRule type="cellIs" dxfId="41" priority="47" operator="lessThan">
      <formula>0</formula>
    </cfRule>
    <cfRule type="cellIs" dxfId="40" priority="48" operator="lessThan">
      <formula>0</formula>
    </cfRule>
  </conditionalFormatting>
  <conditionalFormatting sqref="D31:D32">
    <cfRule type="cellIs" dxfId="39" priority="39" operator="lessThan">
      <formula>0</formula>
    </cfRule>
    <cfRule type="cellIs" dxfId="38" priority="40" operator="lessThan">
      <formula>0</formula>
    </cfRule>
  </conditionalFormatting>
  <conditionalFormatting sqref="D34:D35">
    <cfRule type="cellIs" dxfId="37" priority="37" operator="lessThan">
      <formula>0</formula>
    </cfRule>
    <cfRule type="cellIs" dxfId="36" priority="38" operator="lessThan">
      <formula>0</formula>
    </cfRule>
  </conditionalFormatting>
  <conditionalFormatting sqref="D37:D39">
    <cfRule type="cellIs" dxfId="35" priority="35" operator="lessThan">
      <formula>0</formula>
    </cfRule>
    <cfRule type="cellIs" dxfId="34" priority="36" operator="lessThan">
      <formula>0</formula>
    </cfRule>
  </conditionalFormatting>
  <conditionalFormatting sqref="D41:D45">
    <cfRule type="cellIs" dxfId="33" priority="33" operator="lessThan">
      <formula>0</formula>
    </cfRule>
    <cfRule type="cellIs" dxfId="32" priority="34" operator="lessThan">
      <formula>0</formula>
    </cfRule>
  </conditionalFormatting>
  <conditionalFormatting sqref="D48:D55">
    <cfRule type="cellIs" dxfId="31" priority="31" operator="lessThan">
      <formula>0</formula>
    </cfRule>
    <cfRule type="cellIs" dxfId="30" priority="32" operator="lessThan">
      <formula>0</formula>
    </cfRule>
  </conditionalFormatting>
  <conditionalFormatting sqref="D57:D59">
    <cfRule type="cellIs" dxfId="29" priority="29" operator="lessThan">
      <formula>0</formula>
    </cfRule>
    <cfRule type="cellIs" dxfId="28" priority="30" operator="lessThan">
      <formula>0</formula>
    </cfRule>
  </conditionalFormatting>
  <conditionalFormatting sqref="D61:D62 F79:H79 F74:H74 F67:H67 E64:H64 D64:D118 F112:H112 F116:H116 F103:H103 F96:H96 F89:H89 F86:H86 F92:H92 F82:H82 E65:E118">
    <cfRule type="cellIs" dxfId="27" priority="27" operator="lessThan">
      <formula>0</formula>
    </cfRule>
    <cfRule type="cellIs" dxfId="26" priority="28" operator="lessThan">
      <formula>0</formula>
    </cfRule>
  </conditionalFormatting>
  <conditionalFormatting sqref="D46:E46">
    <cfRule type="cellIs" dxfId="25" priority="25" operator="lessThan">
      <formula>0</formula>
    </cfRule>
    <cfRule type="cellIs" dxfId="24" priority="26" operator="lessThan">
      <formula>0</formula>
    </cfRule>
  </conditionalFormatting>
  <conditionalFormatting sqref="E9:E10">
    <cfRule type="cellIs" dxfId="23" priority="19" operator="lessThan">
      <formula>0</formula>
    </cfRule>
    <cfRule type="cellIs" dxfId="22" priority="20" operator="lessThan">
      <formula>0</formula>
    </cfRule>
  </conditionalFormatting>
  <conditionalFormatting sqref="E12:E17">
    <cfRule type="cellIs" dxfId="21" priority="17" operator="lessThan">
      <formula>0</formula>
    </cfRule>
    <cfRule type="cellIs" dxfId="20" priority="18" operator="lessThan">
      <formula>0</formula>
    </cfRule>
  </conditionalFormatting>
  <conditionalFormatting sqref="E19:E22">
    <cfRule type="cellIs" dxfId="19" priority="23" operator="lessThan">
      <formula>0</formula>
    </cfRule>
    <cfRule type="cellIs" dxfId="18" priority="24" operator="lessThan">
      <formula>0</formula>
    </cfRule>
  </conditionalFormatting>
  <conditionalFormatting sqref="E24:E25">
    <cfRule type="cellIs" dxfId="17" priority="15" operator="lessThan">
      <formula>0</formula>
    </cfRule>
    <cfRule type="cellIs" dxfId="16" priority="16" operator="lessThan">
      <formula>0</formula>
    </cfRule>
  </conditionalFormatting>
  <conditionalFormatting sqref="E27:E29">
    <cfRule type="cellIs" dxfId="15" priority="21" operator="lessThan">
      <formula>0</formula>
    </cfRule>
    <cfRule type="cellIs" dxfId="14" priority="22" operator="lessThan">
      <formula>0</formula>
    </cfRule>
  </conditionalFormatting>
  <conditionalFormatting sqref="E31:E32">
    <cfRule type="cellIs" dxfId="13" priority="13" operator="lessThan">
      <formula>0</formula>
    </cfRule>
    <cfRule type="cellIs" dxfId="12" priority="14" operator="lessThan">
      <formula>0</formula>
    </cfRule>
  </conditionalFormatting>
  <conditionalFormatting sqref="E34:E35">
    <cfRule type="cellIs" dxfId="11" priority="11" operator="lessThan">
      <formula>0</formula>
    </cfRule>
    <cfRule type="cellIs" dxfId="10" priority="12" operator="lessThan">
      <formula>0</formula>
    </cfRule>
  </conditionalFormatting>
  <conditionalFormatting sqref="E37:E39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E41:E45">
    <cfRule type="cellIs" dxfId="7" priority="7" operator="lessThan">
      <formula>0</formula>
    </cfRule>
    <cfRule type="cellIs" dxfId="6" priority="8" operator="lessThan">
      <formula>0</formula>
    </cfRule>
  </conditionalFormatting>
  <conditionalFormatting sqref="E48:E55">
    <cfRule type="cellIs" dxfId="5" priority="5" operator="lessThan">
      <formula>0</formula>
    </cfRule>
    <cfRule type="cellIs" dxfId="4" priority="6" operator="lessThan">
      <formula>0</formula>
    </cfRule>
  </conditionalFormatting>
  <conditionalFormatting sqref="E57:E59">
    <cfRule type="cellIs" dxfId="3" priority="3" operator="lessThan">
      <formula>0</formula>
    </cfRule>
    <cfRule type="cellIs" dxfId="2" priority="4" operator="lessThan">
      <formula>0</formula>
    </cfRule>
  </conditionalFormatting>
  <conditionalFormatting sqref="E61:E62">
    <cfRule type="cellIs" dxfId="1" priority="1" operator="lessThan">
      <formula>0</formula>
    </cfRule>
    <cfRule type="cellIs" dxfId="0" priority="2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scale="17" orientation="landscape" horizontalDpi="360" verticalDpi="36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SALAS DE AULA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Artur Campos</cp:lastModifiedBy>
  <cp:lastPrinted>2024-03-21T00:12:25Z</cp:lastPrinted>
  <dcterms:created xsi:type="dcterms:W3CDTF">2023-03-29T22:30:29Z</dcterms:created>
  <dcterms:modified xsi:type="dcterms:W3CDTF">2024-03-25T11:27:40Z</dcterms:modified>
</cp:coreProperties>
</file>